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AMFI Quarterly\Mar 2025\"/>
    </mc:Choice>
  </mc:AlternateContent>
  <xr:revisionPtr revIDLastSave="0" documentId="13_ncr:1_{3A7C99D1-3D17-4761-8E53-F794568E284C}" xr6:coauthVersionLast="47" xr6:coauthVersionMax="47" xr10:uidLastSave="{00000000-0000-0000-0000-000000000000}"/>
  <bookViews>
    <workbookView xWindow="-120" yWindow="-120" windowWidth="20730" windowHeight="11160" xr2:uid="{359EC1EB-27F9-47AF-BAD1-740A009D50BA}"/>
  </bookViews>
  <sheets>
    <sheet name="Jan-Mar 25" sheetId="1" r:id="rId1"/>
    <sheet name="New Schem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2" l="1"/>
  <c r="F35" i="2"/>
  <c r="E35" i="2"/>
  <c r="D35" i="2"/>
  <c r="C35" i="2"/>
  <c r="B35" i="2"/>
  <c r="G87" i="1"/>
  <c r="K85" i="1"/>
  <c r="J85" i="1"/>
  <c r="I85" i="1"/>
  <c r="H85" i="1"/>
  <c r="G85" i="1"/>
  <c r="F85" i="1"/>
  <c r="E85" i="1"/>
  <c r="D85" i="1"/>
  <c r="C85" i="1"/>
  <c r="K76" i="1"/>
  <c r="J76" i="1"/>
  <c r="I76" i="1"/>
  <c r="H76" i="1"/>
  <c r="G76" i="1"/>
  <c r="F76" i="1"/>
  <c r="E76" i="1"/>
  <c r="D76" i="1"/>
  <c r="C76" i="1"/>
  <c r="K72" i="1"/>
  <c r="J72" i="1"/>
  <c r="I72" i="1"/>
  <c r="H72" i="1"/>
  <c r="G72" i="1"/>
  <c r="F72" i="1"/>
  <c r="E72" i="1"/>
  <c r="D72" i="1"/>
  <c r="C72" i="1"/>
  <c r="K67" i="1"/>
  <c r="J67" i="1"/>
  <c r="I67" i="1"/>
  <c r="H67" i="1"/>
  <c r="G67" i="1"/>
  <c r="F67" i="1"/>
  <c r="E67" i="1"/>
  <c r="D67" i="1"/>
  <c r="C67" i="1"/>
  <c r="K59" i="1"/>
  <c r="K87" i="1" s="1"/>
  <c r="J59" i="1"/>
  <c r="J87" i="1" s="1"/>
  <c r="I59" i="1"/>
  <c r="I87" i="1" s="1"/>
  <c r="H59" i="1"/>
  <c r="H87" i="1" s="1"/>
  <c r="G59" i="1"/>
  <c r="F59" i="1"/>
  <c r="F87" i="1" s="1"/>
  <c r="E59" i="1"/>
  <c r="E87" i="1" s="1"/>
  <c r="D59" i="1"/>
  <c r="D87" i="1" s="1"/>
  <c r="C59" i="1"/>
  <c r="C87" i="1" s="1"/>
  <c r="K57" i="1"/>
  <c r="J57" i="1"/>
  <c r="I57" i="1"/>
  <c r="H57" i="1"/>
  <c r="G57" i="1"/>
  <c r="F57" i="1"/>
  <c r="E57" i="1"/>
  <c r="D57" i="1"/>
  <c r="C57" i="1"/>
  <c r="K50" i="1"/>
  <c r="J50" i="1"/>
  <c r="I50" i="1"/>
  <c r="H50" i="1"/>
  <c r="G50" i="1"/>
  <c r="F50" i="1"/>
  <c r="E50" i="1"/>
  <c r="D50" i="1"/>
  <c r="C50" i="1"/>
  <c r="K45" i="1"/>
  <c r="J45" i="1"/>
  <c r="I45" i="1"/>
  <c r="H45" i="1"/>
  <c r="G45" i="1"/>
  <c r="F45" i="1"/>
  <c r="E45" i="1"/>
  <c r="D45" i="1"/>
  <c r="C45" i="1"/>
  <c r="K36" i="1"/>
  <c r="J36" i="1"/>
  <c r="I36" i="1"/>
  <c r="H36" i="1"/>
  <c r="G36" i="1"/>
  <c r="F36" i="1"/>
  <c r="E36" i="1"/>
  <c r="D36" i="1"/>
  <c r="C36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<sst xmlns="http://schemas.openxmlformats.org/spreadsheetml/2006/main" count="246" uniqueCount="141">
  <si>
    <t xml:space="preserve">Quarterly data for the quarter January - March 2025 </t>
  </si>
  <si>
    <t xml:space="preserve">Sr </t>
  </si>
  <si>
    <t xml:space="preserve">Scheme Name </t>
  </si>
  <si>
    <t>No. of Schemes as on March 31, 2025</t>
  </si>
  <si>
    <t>No. of Folios as on March 31, 2025</t>
  </si>
  <si>
    <t>Funds Mobilized during the period Jan - Mar 2025 (INR in crore)</t>
  </si>
  <si>
    <t>Net Inflow (+ve)/Outflow (-ve) during the period Jan - Mar 2025 (INR in crore)</t>
  </si>
  <si>
    <t>Net Assets Under Management as on March 31, 2025 (INR in crore)</t>
  </si>
  <si>
    <t>Average Net Assets Under Management for the month March 2025 (INR in crore)</t>
  </si>
  <si>
    <t>No. of segregated portfolios created as on March 31, 2025</t>
  </si>
  <si>
    <t>Net Assets Under Management in segregated portfolio as on March 31, 2025 (INR in crore)</t>
  </si>
  <si>
    <t>A</t>
  </si>
  <si>
    <t>Open ended Schemes</t>
  </si>
  <si>
    <t>I</t>
  </si>
  <si>
    <t>Income/Debt Oriented Schemes</t>
  </si>
  <si>
    <t>i</t>
  </si>
  <si>
    <t>Overnight Fund</t>
  </si>
  <si>
    <t>ii</t>
  </si>
  <si>
    <t>Liquid Fund</t>
  </si>
  <si>
    <t>iii</t>
  </si>
  <si>
    <t>Ultra Short Duration Fund</t>
  </si>
  <si>
    <t>iv</t>
  </si>
  <si>
    <t>Low Duration Fund</t>
  </si>
  <si>
    <t>v</t>
  </si>
  <si>
    <t>Money Market Fund</t>
  </si>
  <si>
    <t>vi</t>
  </si>
  <si>
    <t>Short Duration Fund</t>
  </si>
  <si>
    <t>vii</t>
  </si>
  <si>
    <t>Medium Duration Fund</t>
  </si>
  <si>
    <t>viii</t>
  </si>
  <si>
    <t>Medium to Long Duration Fund</t>
  </si>
  <si>
    <t>ix</t>
  </si>
  <si>
    <t>Long Duration Fund</t>
  </si>
  <si>
    <t>x</t>
  </si>
  <si>
    <t>Dynamic Bond Fund</t>
  </si>
  <si>
    <t>xi</t>
  </si>
  <si>
    <t>Corporate Bond Fund</t>
  </si>
  <si>
    <t>xii</t>
  </si>
  <si>
    <t>Credit Risk Fund</t>
  </si>
  <si>
    <t>xiii</t>
  </si>
  <si>
    <t>Banking and PSU Fund</t>
  </si>
  <si>
    <t>xiv</t>
  </si>
  <si>
    <t>Gilt Fund</t>
  </si>
  <si>
    <t>xv</t>
  </si>
  <si>
    <t>Gilt Fund with 10 year constant duration</t>
  </si>
  <si>
    <t>xvi</t>
  </si>
  <si>
    <t>Floater Fund</t>
  </si>
  <si>
    <t/>
  </si>
  <si>
    <t>Sub Total - I (i+ii+iii+iv+v+vi+vii+viii+ix+x+xi+xii+xiii+xiv+xv+xvi)</t>
  </si>
  <si>
    <t>II</t>
  </si>
  <si>
    <t>Growth/Equity Oriented Schemes</t>
  </si>
  <si>
    <t>Multi Cap Fund</t>
  </si>
  <si>
    <t>Large Cap Fund</t>
  </si>
  <si>
    <t>Large &amp; Mid Cap Fund</t>
  </si>
  <si>
    <t>Mid Cap Fund</t>
  </si>
  <si>
    <t>Small Cap Fund</t>
  </si>
  <si>
    <t>Dividend Yield Fund</t>
  </si>
  <si>
    <t>Value Fund/Contra Fund</t>
  </si>
  <si>
    <t>Focused Fund</t>
  </si>
  <si>
    <t>Sectoral/Thematic Funds</t>
  </si>
  <si>
    <t>ELSS</t>
  </si>
  <si>
    <t>Flexi Cap Fund</t>
  </si>
  <si>
    <t>Sub Total - II (i+ii+iii+iv+v+vi+vii+viii+ix+x+xi)</t>
  </si>
  <si>
    <t>III</t>
  </si>
  <si>
    <t>Hybrid Schemes</t>
  </si>
  <si>
    <t>Conservative Hybrid Fund</t>
  </si>
  <si>
    <t>Balanced Hybrid Fund/Aggressive Hybrid Fund</t>
  </si>
  <si>
    <t>Dynamic Asset Allocation/Balanced Advantage Fund</t>
  </si>
  <si>
    <t>Multi Asset Allocation Fund</t>
  </si>
  <si>
    <t>Arbitrage Fund</t>
  </si>
  <si>
    <t>Equity Savings Fund</t>
  </si>
  <si>
    <t>Sub Total - III (i+ii+iii+iv+v+vi)</t>
  </si>
  <si>
    <t>IV</t>
  </si>
  <si>
    <t>Solution Oriented Schemes</t>
  </si>
  <si>
    <t>Retirement Fund</t>
  </si>
  <si>
    <t>Childrens Fund</t>
  </si>
  <si>
    <t>Sub Total - IV (i+ii)</t>
  </si>
  <si>
    <t>V</t>
  </si>
  <si>
    <t>Other Schemes</t>
  </si>
  <si>
    <t>Index Funds</t>
  </si>
  <si>
    <t>GOLD ETF</t>
  </si>
  <si>
    <t>Other ETFs</t>
  </si>
  <si>
    <t>Fund of funds investing overseas</t>
  </si>
  <si>
    <t>Sub Total - V (i+ii+iii+iv)</t>
  </si>
  <si>
    <t>Total A-Open ended Schemes</t>
  </si>
  <si>
    <t>B</t>
  </si>
  <si>
    <t>Close Ended Schemes</t>
  </si>
  <si>
    <t>Fixed Term Plan</t>
  </si>
  <si>
    <t>Capital Protection Oriented Schemes</t>
  </si>
  <si>
    <t>Infrastructure Debt Fund</t>
  </si>
  <si>
    <t>Other Debt Scheme</t>
  </si>
  <si>
    <t>Sub Total (i+ii+iii+iv)</t>
  </si>
  <si>
    <t>Other Equity Schemes</t>
  </si>
  <si>
    <t>Sub Total (i+ii)</t>
  </si>
  <si>
    <t>Total B -Close ended Schemes</t>
  </si>
  <si>
    <t>C</t>
  </si>
  <si>
    <t>Interval Schemes</t>
  </si>
  <si>
    <t>Total C Interval Schemes</t>
  </si>
  <si>
    <t>Grand Total</t>
  </si>
  <si>
    <t>Fund of Funds Scheme (Domestic)</t>
  </si>
  <si>
    <t>Repurchase/ Redemption during the period Jan - Mar 2025 (INR in crore)</t>
  </si>
  <si>
    <t xml:space="preserve">NEW SCHEMES LAUNCHED DURING JANUARY - MARCH 2025 (ALLOTMENT COMPLETED)     </t>
  </si>
  <si>
    <t xml:space="preserve"> (Rs. in Crore)</t>
  </si>
  <si>
    <t>Open End</t>
  </si>
  <si>
    <t>Close End</t>
  </si>
  <si>
    <t>Total</t>
  </si>
  <si>
    <t>No. of Schemes</t>
  </si>
  <si>
    <t>Funds mobilized</t>
  </si>
  <si>
    <t>A. Income/Debt Oriented Schemes</t>
  </si>
  <si>
    <t>Subtotal "A"</t>
  </si>
  <si>
    <t>B. Growth/Equity Oriented Schemes</t>
  </si>
  <si>
    <t>Value Fund</t>
  </si>
  <si>
    <t>Subtotal "B"</t>
  </si>
  <si>
    <t>C. Hybrid Schemes</t>
  </si>
  <si>
    <t xml:space="preserve">Dynamic Asset Allocation </t>
  </si>
  <si>
    <t>Subtotal "C"</t>
  </si>
  <si>
    <t>D. Other Schemes</t>
  </si>
  <si>
    <t>GOLD ETFs</t>
  </si>
  <si>
    <t>Subtotal "D"</t>
  </si>
  <si>
    <t>Total A + B + C + D</t>
  </si>
  <si>
    <t xml:space="preserve">*NEW SCHEMES LAUNCHED : </t>
  </si>
  <si>
    <t>Open End Schemes</t>
  </si>
  <si>
    <t>Union Short Duration Fund</t>
  </si>
  <si>
    <t>Bajaj Finserv Gilt Fund</t>
  </si>
  <si>
    <t>Bank of India Money Market Fund</t>
  </si>
  <si>
    <t>Edelweiss Low Duration Fund; Franklin India Low Duration Fund</t>
  </si>
  <si>
    <t>Samco Large Cap Fund</t>
  </si>
  <si>
    <t>Helios Mid Cap Fund</t>
  </si>
  <si>
    <t>Mirae Asset Small Cap Fund</t>
  </si>
  <si>
    <t>Bajaj Finserv Multi Cap Fund</t>
  </si>
  <si>
    <t>Mahindra Manulife Value Fund</t>
  </si>
  <si>
    <t>Bajaj Finserv ELSS Tax Saver Fund</t>
  </si>
  <si>
    <t>Baroda BNP Paribas Energy Opportunities Fund; Edelweiss Consumption Fund; HSBC Financial Services Fund; ICICI Prudential Rural Opportunities Fund; Invesco India Business Cycle Fund; ITI Bharat Consumption Fund; Motilal Oswal Innovation Opportunities Fund, Motilal Oswal Active Momentum Fund; NIPPON INDIA ACTIVE MOMENTUM FUND;  UTI Quant Fund and WhiteOak Capital Quality Equity Fund</t>
  </si>
  <si>
    <t>Unifi Dynamic Asset Allocation Fund</t>
  </si>
  <si>
    <t xml:space="preserve">LIC MF Multi Asset Allocation Fund </t>
  </si>
  <si>
    <t>WhiteOak Capital Equity Savings Fund</t>
  </si>
  <si>
    <t>Angel One Nifty Total Market Index Fund; Aditya Birla Sun Life CRISIL-IBX Financial Services 9-12 Months Debt Index Fund; Axis Nifty500 Momentum 50 Index Fund; Bandhan Nifty Alpha Low Volatility 30 Index Fund; Bandhan Nifty Next 50 Index Fund; Bandhan CRISIL-IBX 10:90 Gilt + SDL Index Dec 2029 Fund; Bandhan CRISIL-IBX Financial Services 3-6 Months Debt Index Fund; DSP BSE Sensex Next 30 Index Fund; DSP Nifty Private Bank Index Fund; Edelweiss CRISIL-IBX AAA Bond NBFC-HFC - Jun 2027 Index Fund; Groww Nifty India Railways PSU Index Fund; HDFC Nifty100 Quality 30 Index Fund; HDFC Nifty Top 20 Equal Weight Index Fund;  ICICI Prudential CRISIL-IBX AAA Bond Financial Services Index – Dec 2026 Fund; ICICI Prudential CRISIL-IBX Financial Services 3-6 Months Debt Index Fund; Kotak Nifty Smallcap 250 Index Fund; Kotak BSE Sensex Index Fund; Kotak Crisil-IBX AAA Bond Financial Services Index – Dec 2026; Kotak Nifty Commodities Index Fund; Kotak Nifty Midcap 150 Index Fund; Kotak Crisil-IBX Financial Services 3-6 Months Debt Index Fund; Navi Nifty Smallcap250 Momentum Quality 100 Index Fund; SBI Nifty Bank Index Fund; SBI Nifty IT Index Fund; SBI BSE PSU Bank Index Fund; UTI Nifty Midsmallcap 400 Momentum Quality 100 Index Fund and UTI Nifty India Manufacturing Index Fund</t>
  </si>
  <si>
    <t>360 ONE GOLD ETF and Union Gold ETF</t>
  </si>
  <si>
    <t>360 ONE SILVER ETF; Angel One Nifty Total Market ETF; Angel One Nifty 1D Rate Liquid ETF – Growth; Axis Nifty500 Value 50 ETF; DSP BSE Sensex Next 30 ETF; Groww Nifty India Railways PSU ETF; Groww Nifty 200 ETF; ICICI Prudential BSE Liquid Rate ETF - Growth; Kotak MSCI India ETF; Kotak Nifty 100 Equal Weight ETF; Kotak Nifty Midcap 150 ETF; Mirae Asset BSE Select IPO ETF; Mirae Asset BSE 200 Equal Weight ETF; Motilal Oswal Nifty Capital Market ETF; SBI BSE PSU Bank ETF; Zerodha Silver ETF</t>
  </si>
  <si>
    <t>Close End Schemes</t>
  </si>
  <si>
    <t>Bandhan Fixed Maturity Plan (FMP) - Series 209 (93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</si>
</sst>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4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indexed="64"/>
      <name val="Arial"/>
      <family val="2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</cellStyleXfs>
  <cellXfs count="72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34" borderId="10" xfId="0" applyFont="1" applyFill="1" applyBorder="1" applyAlignment="1">
      <alignment horizontal="left" vertical="center"/>
    </xf>
    <xf numFmtId="0" fontId="20" fillId="35" borderId="10" xfId="0" applyFont="1" applyFill="1" applyBorder="1" applyAlignment="1">
      <alignment horizontal="left" vertical="center"/>
    </xf>
    <xf numFmtId="43" fontId="20" fillId="0" borderId="10" xfId="1" applyFont="1" applyFill="1" applyBorder="1" applyAlignment="1">
      <alignment horizontal="right" vertical="center"/>
    </xf>
    <xf numFmtId="43" fontId="20" fillId="34" borderId="10" xfId="1" applyFont="1" applyFill="1" applyBorder="1" applyAlignment="1">
      <alignment horizontal="right" vertical="center"/>
    </xf>
    <xf numFmtId="43" fontId="18" fillId="0" borderId="10" xfId="1" applyFont="1" applyBorder="1" applyAlignment="1">
      <alignment vertical="top" wrapText="1"/>
    </xf>
    <xf numFmtId="43" fontId="20" fillId="35" borderId="10" xfId="1" applyFont="1" applyFill="1" applyBorder="1" applyAlignment="1">
      <alignment horizontal="right" vertical="center"/>
    </xf>
    <xf numFmtId="164" fontId="20" fillId="0" borderId="10" xfId="1" applyNumberFormat="1" applyFont="1" applyFill="1" applyBorder="1" applyAlignment="1">
      <alignment horizontal="right" vertical="center"/>
    </xf>
    <xf numFmtId="164" fontId="20" fillId="34" borderId="10" xfId="1" applyNumberFormat="1" applyFont="1" applyFill="1" applyBorder="1" applyAlignment="1">
      <alignment horizontal="right" vertical="center"/>
    </xf>
    <xf numFmtId="164" fontId="18" fillId="0" borderId="10" xfId="1" applyNumberFormat="1" applyFont="1" applyBorder="1" applyAlignment="1">
      <alignment vertical="top" wrapText="1"/>
    </xf>
    <xf numFmtId="164" fontId="20" fillId="35" borderId="10" xfId="1" applyNumberFormat="1" applyFont="1" applyFill="1" applyBorder="1" applyAlignment="1">
      <alignment horizontal="right" vertical="center"/>
    </xf>
    <xf numFmtId="164" fontId="18" fillId="0" borderId="0" xfId="0" applyNumberFormat="1" applyFont="1" applyAlignment="1">
      <alignment vertical="top" wrapText="1"/>
    </xf>
    <xf numFmtId="0" fontId="20" fillId="34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164" fontId="21" fillId="0" borderId="10" xfId="1" applyNumberFormat="1" applyFont="1" applyFill="1" applyBorder="1" applyAlignment="1">
      <alignment horizontal="right" vertical="center"/>
    </xf>
    <xf numFmtId="43" fontId="21" fillId="0" borderId="10" xfId="1" applyFont="1" applyFill="1" applyBorder="1" applyAlignment="1">
      <alignment horizontal="right" vertical="center"/>
    </xf>
    <xf numFmtId="0" fontId="21" fillId="0" borderId="0" xfId="0" applyFont="1" applyAlignment="1">
      <alignment vertical="top" wrapText="1"/>
    </xf>
    <xf numFmtId="0" fontId="21" fillId="0" borderId="10" xfId="0" applyFont="1" applyBorder="1" applyAlignment="1">
      <alignment vertical="top" wrapText="1"/>
    </xf>
    <xf numFmtId="164" fontId="21" fillId="0" borderId="10" xfId="1" applyNumberFormat="1" applyFont="1" applyBorder="1" applyAlignment="1">
      <alignment vertical="top" wrapText="1"/>
    </xf>
    <xf numFmtId="43" fontId="21" fillId="0" borderId="10" xfId="1" applyFont="1" applyBorder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0" xfId="1" applyNumberFormat="1" applyFont="1" applyFill="1"/>
    <xf numFmtId="164" fontId="20" fillId="0" borderId="0" xfId="1" applyNumberFormat="1" applyFont="1" applyFill="1" applyAlignment="1">
      <alignment horizontal="center"/>
    </xf>
    <xf numFmtId="0" fontId="0" fillId="0" borderId="10" xfId="0" applyBorder="1"/>
    <xf numFmtId="164" fontId="16" fillId="0" borderId="10" xfId="1" applyNumberFormat="1" applyFont="1" applyFill="1" applyBorder="1" applyAlignment="1">
      <alignment horizontal="center"/>
    </xf>
    <xf numFmtId="0" fontId="0" fillId="0" borderId="10" xfId="0" applyBorder="1" applyAlignment="1">
      <alignment horizontal="center" vertical="top" wrapText="1"/>
    </xf>
    <xf numFmtId="164" fontId="16" fillId="0" borderId="10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0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164" fontId="1" fillId="0" borderId="10" xfId="1" applyNumberFormat="1" applyFont="1" applyFill="1" applyBorder="1" applyAlignment="1">
      <alignment horizontal="center" vertical="top" wrapText="1"/>
    </xf>
    <xf numFmtId="0" fontId="0" fillId="0" borderId="10" xfId="0" applyBorder="1" applyAlignment="1">
      <alignment vertical="top"/>
    </xf>
    <xf numFmtId="0" fontId="18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vertical="top" wrapText="1"/>
    </xf>
    <xf numFmtId="164" fontId="0" fillId="0" borderId="10" xfId="1" quotePrefix="1" applyNumberFormat="1" applyFont="1" applyFill="1" applyBorder="1" applyAlignment="1">
      <alignment horizontal="right"/>
    </xf>
    <xf numFmtId="164" fontId="0" fillId="0" borderId="10" xfId="1" applyNumberFormat="1" applyFont="1" applyFill="1" applyBorder="1" applyAlignment="1">
      <alignment horizontal="right" vertical="top" wrapText="1"/>
    </xf>
    <xf numFmtId="164" fontId="16" fillId="0" borderId="10" xfId="1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vertical="center"/>
    </xf>
    <xf numFmtId="0" fontId="18" fillId="0" borderId="10" xfId="0" applyFont="1" applyBorder="1" applyAlignment="1">
      <alignment horizontal="left" vertical="center"/>
    </xf>
    <xf numFmtId="164" fontId="1" fillId="0" borderId="10" xfId="1" applyNumberFormat="1" applyFont="1" applyFill="1" applyBorder="1" applyAlignment="1">
      <alignment horizontal="right" vertical="top" wrapText="1"/>
    </xf>
    <xf numFmtId="0" fontId="23" fillId="0" borderId="10" xfId="43" applyFont="1" applyBorder="1"/>
    <xf numFmtId="164" fontId="16" fillId="0" borderId="10" xfId="0" applyNumberFormat="1" applyFont="1" applyBorder="1"/>
    <xf numFmtId="3" fontId="0" fillId="0" borderId="10" xfId="0" applyNumberFormat="1" applyBorder="1"/>
    <xf numFmtId="164" fontId="0" fillId="0" borderId="10" xfId="1" applyNumberFormat="1" applyFont="1" applyFill="1" applyBorder="1" applyAlignment="1">
      <alignment horizontal="center" vertical="top" wrapText="1"/>
    </xf>
    <xf numFmtId="0" fontId="23" fillId="0" borderId="10" xfId="43" applyFont="1" applyBorder="1" applyAlignment="1">
      <alignment vertical="top"/>
    </xf>
    <xf numFmtId="164" fontId="16" fillId="0" borderId="10" xfId="1" quotePrefix="1" applyNumberFormat="1" applyFont="1" applyFill="1" applyBorder="1" applyAlignment="1">
      <alignment horizontal="right"/>
    </xf>
    <xf numFmtId="0" fontId="16" fillId="0" borderId="10" xfId="0" applyFont="1" applyBorder="1"/>
    <xf numFmtId="164" fontId="0" fillId="0" borderId="10" xfId="1" applyNumberFormat="1" applyFont="1" applyFill="1" applyBorder="1" applyAlignment="1">
      <alignment horizontal="right"/>
    </xf>
    <xf numFmtId="0" fontId="0" fillId="0" borderId="10" xfId="0" applyBorder="1" applyAlignment="1">
      <alignment horizontal="left" vertical="top"/>
    </xf>
    <xf numFmtId="0" fontId="20" fillId="0" borderId="0" xfId="0" applyFont="1"/>
    <xf numFmtId="164" fontId="0" fillId="0" borderId="10" xfId="1" applyNumberFormat="1" applyFont="1" applyFill="1" applyBorder="1" applyAlignment="1">
      <alignment horizontal="left" vertical="top" wrapText="1"/>
    </xf>
    <xf numFmtId="164" fontId="20" fillId="0" borderId="10" xfId="1" applyNumberFormat="1" applyFont="1" applyFill="1" applyBorder="1" applyAlignment="1">
      <alignment horizontal="left" vertical="top" wrapText="1"/>
    </xf>
    <xf numFmtId="164" fontId="18" fillId="0" borderId="10" xfId="1" applyNumberFormat="1" applyFont="1" applyFill="1" applyBorder="1" applyAlignment="1">
      <alignment horizontal="left" vertical="top" wrapText="1"/>
    </xf>
    <xf numFmtId="0" fontId="18" fillId="0" borderId="11" xfId="1" applyNumberFormat="1" applyFont="1" applyFill="1" applyBorder="1" applyAlignment="1">
      <alignment horizontal="left" vertical="top" wrapText="1"/>
    </xf>
    <xf numFmtId="0" fontId="18" fillId="0" borderId="12" xfId="1" applyNumberFormat="1" applyFont="1" applyFill="1" applyBorder="1" applyAlignment="1">
      <alignment horizontal="left" vertical="top" wrapText="1"/>
    </xf>
    <xf numFmtId="0" fontId="18" fillId="0" borderId="13" xfId="1" applyNumberFormat="1" applyFont="1" applyFill="1" applyBorder="1" applyAlignment="1">
      <alignment horizontal="left" vertical="top" wrapText="1"/>
    </xf>
    <xf numFmtId="0" fontId="16" fillId="0" borderId="10" xfId="0" applyFont="1" applyBorder="1" applyAlignment="1">
      <alignment horizontal="left" vertical="center"/>
    </xf>
    <xf numFmtId="164" fontId="18" fillId="0" borderId="14" xfId="1" applyNumberFormat="1" applyFont="1" applyFill="1" applyBorder="1" applyAlignment="1">
      <alignment vertical="top" wrapText="1"/>
    </xf>
    <xf numFmtId="0" fontId="0" fillId="0" borderId="10" xfId="0" applyBorder="1" applyAlignment="1">
      <alignment vertical="center"/>
    </xf>
    <xf numFmtId="164" fontId="18" fillId="0" borderId="14" xfId="1" applyNumberFormat="1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164" fontId="0" fillId="0" borderId="10" xfId="1" applyNumberFormat="1" applyFont="1" applyBorder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 8" xfId="43" xr:uid="{7DF9AC37-24B4-44F3-9703-F6ECB8B9E99E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819150</xdr:colOff>
          <xdr:row>0</xdr:row>
          <xdr:rowOff>85725</xdr:rowOff>
        </xdr:from>
        <xdr:to>
          <xdr:col>5</xdr:col>
          <xdr:colOff>228600</xdr:colOff>
          <xdr:row>0</xdr:row>
          <xdr:rowOff>581025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60FAFE8-89D4-0D93-9C25-D236108D9B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0</xdr:row>
          <xdr:rowOff>104775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872F3C1C-5A34-4CD5-ACF5-B36C412550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0</xdr:row>
          <xdr:rowOff>104775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D18BD449-CB1E-4EB0-82F9-89405193D2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7EEB-7271-4518-B4C4-0609BA65C70F}">
  <sheetPr>
    <pageSetUpPr fitToPage="1"/>
  </sheetPr>
  <dimension ref="A1:K112"/>
  <sheetViews>
    <sheetView tabSelected="1" workbookViewId="0">
      <selection activeCell="A2" sqref="A2:K2"/>
    </sheetView>
  </sheetViews>
  <sheetFormatPr defaultRowHeight="15" x14ac:dyDescent="0.25"/>
  <cols>
    <col min="1" max="1" width="5.7109375" style="1" bestFit="1" customWidth="1"/>
    <col min="2" max="2" width="47.5703125" style="1" bestFit="1" customWidth="1"/>
    <col min="3" max="3" width="14.42578125" style="1" customWidth="1"/>
    <col min="4" max="4" width="14.140625" style="1" customWidth="1"/>
    <col min="5" max="9" width="15.28515625" style="1" bestFit="1" customWidth="1"/>
    <col min="10" max="10" width="13.7109375" style="1" customWidth="1"/>
    <col min="11" max="11" width="15.28515625" style="1" bestFit="1" customWidth="1"/>
    <col min="12" max="16384" width="9.140625" style="1"/>
  </cols>
  <sheetData>
    <row r="1" spans="1:11" ht="50.1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7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26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100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15.75" x14ac:dyDescent="0.25">
      <c r="A4" s="2" t="s">
        <v>11</v>
      </c>
      <c r="B4" s="3" t="s">
        <v>12</v>
      </c>
      <c r="C4" s="4"/>
      <c r="D4" s="4"/>
      <c r="E4" s="4"/>
      <c r="F4" s="4"/>
      <c r="G4" s="4"/>
      <c r="H4" s="4"/>
      <c r="I4" s="4"/>
      <c r="J4" s="4"/>
      <c r="K4" s="4"/>
    </row>
    <row r="5" spans="1:11" ht="15.75" x14ac:dyDescent="0.25">
      <c r="A5" s="2" t="s">
        <v>13</v>
      </c>
      <c r="B5" s="3" t="s">
        <v>14</v>
      </c>
      <c r="C5" s="4"/>
      <c r="D5" s="4"/>
      <c r="E5" s="4"/>
      <c r="F5" s="4"/>
      <c r="G5" s="4"/>
      <c r="H5" s="4"/>
      <c r="I5" s="4"/>
      <c r="J5" s="4"/>
      <c r="K5" s="4"/>
    </row>
    <row r="6" spans="1:11" s="23" customFormat="1" x14ac:dyDescent="0.25">
      <c r="A6" s="19" t="s">
        <v>15</v>
      </c>
      <c r="B6" s="20" t="s">
        <v>16</v>
      </c>
      <c r="C6" s="21">
        <v>34</v>
      </c>
      <c r="D6" s="21">
        <v>645290</v>
      </c>
      <c r="E6" s="22">
        <v>1604585.3989049001</v>
      </c>
      <c r="F6" s="22">
        <v>1617928.6173821399</v>
      </c>
      <c r="G6" s="22">
        <v>-13343.2184772408</v>
      </c>
      <c r="H6" s="22">
        <v>62458.42580651</v>
      </c>
      <c r="I6" s="22">
        <v>106086.49886455</v>
      </c>
      <c r="J6" s="21">
        <v>0</v>
      </c>
      <c r="K6" s="22">
        <v>0</v>
      </c>
    </row>
    <row r="7" spans="1:11" s="23" customFormat="1" x14ac:dyDescent="0.25">
      <c r="A7" s="19" t="s">
        <v>17</v>
      </c>
      <c r="B7" s="20" t="s">
        <v>18</v>
      </c>
      <c r="C7" s="21">
        <v>37</v>
      </c>
      <c r="D7" s="21">
        <v>1891968</v>
      </c>
      <c r="E7" s="22">
        <v>1228166.81298444</v>
      </c>
      <c r="F7" s="22">
        <v>1264630.97392912</v>
      </c>
      <c r="G7" s="22">
        <v>-36464.160944679301</v>
      </c>
      <c r="H7" s="22">
        <v>437773.93852362002</v>
      </c>
      <c r="I7" s="22">
        <v>557784.93606427999</v>
      </c>
      <c r="J7" s="21">
        <v>0</v>
      </c>
      <c r="K7" s="22">
        <v>0</v>
      </c>
    </row>
    <row r="8" spans="1:11" s="23" customFormat="1" x14ac:dyDescent="0.25">
      <c r="A8" s="19" t="s">
        <v>19</v>
      </c>
      <c r="B8" s="20" t="s">
        <v>20</v>
      </c>
      <c r="C8" s="21">
        <v>25</v>
      </c>
      <c r="D8" s="21">
        <v>659907</v>
      </c>
      <c r="E8" s="22">
        <v>62494.643731509997</v>
      </c>
      <c r="F8" s="22">
        <v>75374.731877340004</v>
      </c>
      <c r="G8" s="22">
        <v>-12880.088145829999</v>
      </c>
      <c r="H8" s="22">
        <v>98541.793920590004</v>
      </c>
      <c r="I8" s="22">
        <v>103614.95456268</v>
      </c>
      <c r="J8" s="21">
        <v>0</v>
      </c>
      <c r="K8" s="22">
        <v>0</v>
      </c>
    </row>
    <row r="9" spans="1:11" s="23" customFormat="1" x14ac:dyDescent="0.25">
      <c r="A9" s="19" t="s">
        <v>21</v>
      </c>
      <c r="B9" s="20" t="s">
        <v>22</v>
      </c>
      <c r="C9" s="21">
        <v>22</v>
      </c>
      <c r="D9" s="21">
        <v>834056</v>
      </c>
      <c r="E9" s="22">
        <v>43527.609044609999</v>
      </c>
      <c r="F9" s="22">
        <v>47070.697454219997</v>
      </c>
      <c r="G9" s="22">
        <v>-3543.0884096100099</v>
      </c>
      <c r="H9" s="22">
        <v>112928.32885561</v>
      </c>
      <c r="I9" s="22">
        <v>113669.5935756</v>
      </c>
      <c r="J9" s="21">
        <v>0</v>
      </c>
      <c r="K9" s="22">
        <v>0</v>
      </c>
    </row>
    <row r="10" spans="1:11" s="23" customFormat="1" x14ac:dyDescent="0.25">
      <c r="A10" s="19" t="s">
        <v>23</v>
      </c>
      <c r="B10" s="20" t="s">
        <v>24</v>
      </c>
      <c r="C10" s="21">
        <v>24</v>
      </c>
      <c r="D10" s="21">
        <v>436673</v>
      </c>
      <c r="E10" s="22">
        <v>181965.57297097001</v>
      </c>
      <c r="F10" s="22">
        <v>184627.14666882</v>
      </c>
      <c r="G10" s="22">
        <v>-2661.5736978500499</v>
      </c>
      <c r="H10" s="22">
        <v>232662.84128647999</v>
      </c>
      <c r="I10" s="22">
        <v>243546.03992514999</v>
      </c>
      <c r="J10" s="21">
        <v>1</v>
      </c>
      <c r="K10" s="22">
        <v>0</v>
      </c>
    </row>
    <row r="11" spans="1:11" s="23" customFormat="1" x14ac:dyDescent="0.25">
      <c r="A11" s="19" t="s">
        <v>25</v>
      </c>
      <c r="B11" s="20" t="s">
        <v>26</v>
      </c>
      <c r="C11" s="21">
        <v>24</v>
      </c>
      <c r="D11" s="21">
        <v>453772</v>
      </c>
      <c r="E11" s="22">
        <v>21674.674500339999</v>
      </c>
      <c r="F11" s="22">
        <v>24187.45363357</v>
      </c>
      <c r="G11" s="22">
        <v>-2512.7791332299998</v>
      </c>
      <c r="H11" s="22">
        <v>113320.85564314001</v>
      </c>
      <c r="I11" s="22">
        <v>112254.19366911</v>
      </c>
      <c r="J11" s="21">
        <v>0</v>
      </c>
      <c r="K11" s="22">
        <v>0</v>
      </c>
    </row>
    <row r="12" spans="1:11" s="23" customFormat="1" x14ac:dyDescent="0.25">
      <c r="A12" s="19" t="s">
        <v>27</v>
      </c>
      <c r="B12" s="20" t="s">
        <v>28</v>
      </c>
      <c r="C12" s="21">
        <v>13</v>
      </c>
      <c r="D12" s="21">
        <v>215394</v>
      </c>
      <c r="E12" s="22">
        <v>695.83181252999998</v>
      </c>
      <c r="F12" s="22">
        <v>1666.2298659999999</v>
      </c>
      <c r="G12" s="22">
        <v>-970.39805346999901</v>
      </c>
      <c r="H12" s="22">
        <v>24666.495339190002</v>
      </c>
      <c r="I12" s="22">
        <v>24832.792907939998</v>
      </c>
      <c r="J12" s="21">
        <v>2</v>
      </c>
      <c r="K12" s="22">
        <v>0</v>
      </c>
    </row>
    <row r="13" spans="1:11" s="23" customFormat="1" x14ac:dyDescent="0.25">
      <c r="A13" s="19" t="s">
        <v>29</v>
      </c>
      <c r="B13" s="20" t="s">
        <v>30</v>
      </c>
      <c r="C13" s="21">
        <v>13</v>
      </c>
      <c r="D13" s="21">
        <v>102463</v>
      </c>
      <c r="E13" s="22">
        <v>470.19665665999997</v>
      </c>
      <c r="F13" s="22">
        <v>897.49160429999995</v>
      </c>
      <c r="G13" s="22">
        <v>-427.29494763999998</v>
      </c>
      <c r="H13" s="22">
        <v>11553.68474798</v>
      </c>
      <c r="I13" s="22">
        <v>11605.298322230001</v>
      </c>
      <c r="J13" s="21">
        <v>0</v>
      </c>
      <c r="K13" s="22">
        <v>0</v>
      </c>
    </row>
    <row r="14" spans="1:11" s="23" customFormat="1" x14ac:dyDescent="0.25">
      <c r="A14" s="19" t="s">
        <v>31</v>
      </c>
      <c r="B14" s="20" t="s">
        <v>32</v>
      </c>
      <c r="C14" s="21">
        <v>11</v>
      </c>
      <c r="D14" s="21">
        <v>90344</v>
      </c>
      <c r="E14" s="22">
        <v>1273.15811966</v>
      </c>
      <c r="F14" s="22">
        <v>1753.4298223999999</v>
      </c>
      <c r="G14" s="22">
        <v>-480.27170274000002</v>
      </c>
      <c r="H14" s="22">
        <v>20344.319956449999</v>
      </c>
      <c r="I14" s="22">
        <v>20342.764397359999</v>
      </c>
      <c r="J14" s="21">
        <v>0</v>
      </c>
      <c r="K14" s="22">
        <v>0</v>
      </c>
    </row>
    <row r="15" spans="1:11" s="23" customFormat="1" x14ac:dyDescent="0.25">
      <c r="A15" s="19" t="s">
        <v>33</v>
      </c>
      <c r="B15" s="20" t="s">
        <v>34</v>
      </c>
      <c r="C15" s="21">
        <v>22</v>
      </c>
      <c r="D15" s="21">
        <v>224971</v>
      </c>
      <c r="E15" s="22">
        <v>2274.1718208299999</v>
      </c>
      <c r="F15" s="22">
        <v>2870.1320443899999</v>
      </c>
      <c r="G15" s="22">
        <v>-595.96022355999901</v>
      </c>
      <c r="H15" s="22">
        <v>35591.65309906</v>
      </c>
      <c r="I15" s="22">
        <v>35527.224454169998</v>
      </c>
      <c r="J15" s="21">
        <v>0</v>
      </c>
      <c r="K15" s="22">
        <v>0</v>
      </c>
    </row>
    <row r="16" spans="1:11" s="23" customFormat="1" x14ac:dyDescent="0.25">
      <c r="A16" s="19" t="s">
        <v>35</v>
      </c>
      <c r="B16" s="20" t="s">
        <v>36</v>
      </c>
      <c r="C16" s="21">
        <v>21</v>
      </c>
      <c r="D16" s="21">
        <v>530344</v>
      </c>
      <c r="E16" s="22">
        <v>22125.921157410001</v>
      </c>
      <c r="F16" s="22">
        <v>21692.406083049998</v>
      </c>
      <c r="G16" s="22">
        <v>433.51507436000202</v>
      </c>
      <c r="H16" s="22">
        <v>175800.18152362999</v>
      </c>
      <c r="I16" s="22">
        <v>172372.73506713001</v>
      </c>
      <c r="J16" s="21">
        <v>0</v>
      </c>
      <c r="K16" s="22">
        <v>0</v>
      </c>
    </row>
    <row r="17" spans="1:11" s="23" customFormat="1" x14ac:dyDescent="0.25">
      <c r="A17" s="19" t="s">
        <v>37</v>
      </c>
      <c r="B17" s="20" t="s">
        <v>38</v>
      </c>
      <c r="C17" s="21">
        <v>14</v>
      </c>
      <c r="D17" s="21">
        <v>181362</v>
      </c>
      <c r="E17" s="22">
        <v>186.38846838000001</v>
      </c>
      <c r="F17" s="22">
        <v>972.29497266999999</v>
      </c>
      <c r="G17" s="22">
        <v>-785.90650429000004</v>
      </c>
      <c r="H17" s="22">
        <v>20462.727084450002</v>
      </c>
      <c r="I17" s="22">
        <v>20507.46970306</v>
      </c>
      <c r="J17" s="21">
        <v>4</v>
      </c>
      <c r="K17" s="22">
        <v>0</v>
      </c>
    </row>
    <row r="18" spans="1:11" s="23" customFormat="1" x14ac:dyDescent="0.25">
      <c r="A18" s="19" t="s">
        <v>39</v>
      </c>
      <c r="B18" s="20" t="s">
        <v>40</v>
      </c>
      <c r="C18" s="21">
        <v>22</v>
      </c>
      <c r="D18" s="21">
        <v>236154</v>
      </c>
      <c r="E18" s="22">
        <v>4652.2379018700003</v>
      </c>
      <c r="F18" s="22">
        <v>5871.6603154300001</v>
      </c>
      <c r="G18" s="22">
        <v>-1219.42241356</v>
      </c>
      <c r="H18" s="22">
        <v>78850.097617630003</v>
      </c>
      <c r="I18" s="22">
        <v>78721.833894850002</v>
      </c>
      <c r="J18" s="21">
        <v>0</v>
      </c>
      <c r="K18" s="22">
        <v>0</v>
      </c>
    </row>
    <row r="19" spans="1:11" s="23" customFormat="1" x14ac:dyDescent="0.25">
      <c r="A19" s="19" t="s">
        <v>41</v>
      </c>
      <c r="B19" s="20" t="s">
        <v>42</v>
      </c>
      <c r="C19" s="21">
        <v>22</v>
      </c>
      <c r="D19" s="21">
        <v>214454</v>
      </c>
      <c r="E19" s="22">
        <v>4745.0927945100002</v>
      </c>
      <c r="F19" s="22">
        <v>7141.6527792899997</v>
      </c>
      <c r="G19" s="22">
        <v>-2396.5599847799999</v>
      </c>
      <c r="H19" s="22">
        <v>40989.936324479997</v>
      </c>
      <c r="I19" s="22">
        <v>40630.627890340002</v>
      </c>
      <c r="J19" s="21">
        <v>0</v>
      </c>
      <c r="K19" s="22">
        <v>0</v>
      </c>
    </row>
    <row r="20" spans="1:11" s="23" customFormat="1" x14ac:dyDescent="0.25">
      <c r="A20" s="19" t="s">
        <v>43</v>
      </c>
      <c r="B20" s="20" t="s">
        <v>44</v>
      </c>
      <c r="C20" s="21">
        <v>5</v>
      </c>
      <c r="D20" s="21">
        <v>35898</v>
      </c>
      <c r="E20" s="22">
        <v>243.19225359999999</v>
      </c>
      <c r="F20" s="22">
        <v>279.75569495000002</v>
      </c>
      <c r="G20" s="22">
        <v>-36.563441349999898</v>
      </c>
      <c r="H20" s="22">
        <v>4938.4415785299998</v>
      </c>
      <c r="I20" s="22">
        <v>4936.3401566299999</v>
      </c>
      <c r="J20" s="21">
        <v>0</v>
      </c>
      <c r="K20" s="22">
        <v>0</v>
      </c>
    </row>
    <row r="21" spans="1:11" s="23" customFormat="1" x14ac:dyDescent="0.25">
      <c r="A21" s="19" t="s">
        <v>45</v>
      </c>
      <c r="B21" s="20" t="s">
        <v>46</v>
      </c>
      <c r="C21" s="21">
        <v>12</v>
      </c>
      <c r="D21" s="21">
        <v>196709</v>
      </c>
      <c r="E21" s="22">
        <v>3502.8593627800001</v>
      </c>
      <c r="F21" s="22">
        <v>6155.1080298099996</v>
      </c>
      <c r="G21" s="22">
        <v>-2652.24866703</v>
      </c>
      <c r="H21" s="22">
        <v>49822.038962389997</v>
      </c>
      <c r="I21" s="22">
        <v>50232.15050281</v>
      </c>
      <c r="J21" s="21">
        <v>0</v>
      </c>
      <c r="K21" s="22">
        <v>0</v>
      </c>
    </row>
    <row r="22" spans="1:11" ht="30" x14ac:dyDescent="0.25">
      <c r="A22" s="7" t="s">
        <v>47</v>
      </c>
      <c r="B22" s="18" t="s">
        <v>48</v>
      </c>
      <c r="C22" s="14">
        <f>SUM($C$6:$C$21)</f>
        <v>321</v>
      </c>
      <c r="D22" s="14">
        <f>SUM($D$6:$D$21)</f>
        <v>6949759</v>
      </c>
      <c r="E22" s="10">
        <f>SUM($E$6:$E$21)</f>
        <v>3182583.7624850003</v>
      </c>
      <c r="F22" s="10">
        <f>SUM($F$6:$F$21)</f>
        <v>3263119.7821575003</v>
      </c>
      <c r="G22" s="10">
        <f>SUM($G$6:$G$21)</f>
        <v>-80536.019672500159</v>
      </c>
      <c r="H22" s="10">
        <f>SUM($H$6:$H$21)</f>
        <v>1520705.7602697397</v>
      </c>
      <c r="I22" s="10">
        <f>SUM($I$6:$I$21)</f>
        <v>1696665.4539578902</v>
      </c>
      <c r="J22" s="14">
        <f>SUM($J$6:$J$21)</f>
        <v>7</v>
      </c>
      <c r="K22" s="10">
        <f>SUM($K$6:$K$21)</f>
        <v>0</v>
      </c>
    </row>
    <row r="23" spans="1:11" x14ac:dyDescent="0.25">
      <c r="A23" s="4"/>
      <c r="B23" s="6" t="s">
        <v>47</v>
      </c>
      <c r="C23" s="15"/>
      <c r="D23" s="15"/>
      <c r="E23" s="11"/>
      <c r="F23" s="11"/>
      <c r="G23" s="11"/>
      <c r="H23" s="11"/>
      <c r="I23" s="11"/>
      <c r="J23" s="15"/>
      <c r="K23" s="11"/>
    </row>
    <row r="24" spans="1:11" ht="15.75" x14ac:dyDescent="0.25">
      <c r="A24" s="2" t="s">
        <v>49</v>
      </c>
      <c r="B24" s="3" t="s">
        <v>50</v>
      </c>
      <c r="C24" s="15"/>
      <c r="D24" s="15"/>
      <c r="E24" s="11"/>
      <c r="F24" s="11"/>
      <c r="G24" s="11"/>
      <c r="H24" s="11"/>
      <c r="I24" s="11"/>
      <c r="J24" s="15"/>
      <c r="K24" s="11"/>
    </row>
    <row r="25" spans="1:11" s="23" customFormat="1" x14ac:dyDescent="0.25">
      <c r="A25" s="19" t="s">
        <v>15</v>
      </c>
      <c r="B25" s="20" t="s">
        <v>51</v>
      </c>
      <c r="C25" s="21">
        <v>30</v>
      </c>
      <c r="D25" s="21">
        <v>9496709</v>
      </c>
      <c r="E25" s="22">
        <v>14173.01723736</v>
      </c>
      <c r="F25" s="22">
        <v>5334.9671326899997</v>
      </c>
      <c r="G25" s="22">
        <v>8838.0501046699992</v>
      </c>
      <c r="H25" s="22">
        <v>175724.35047094</v>
      </c>
      <c r="I25" s="22">
        <v>169398.90249618</v>
      </c>
      <c r="J25" s="21">
        <v>0</v>
      </c>
      <c r="K25" s="22">
        <v>0</v>
      </c>
    </row>
    <row r="26" spans="1:11" s="23" customFormat="1" x14ac:dyDescent="0.25">
      <c r="A26" s="19" t="s">
        <v>17</v>
      </c>
      <c r="B26" s="20" t="s">
        <v>52</v>
      </c>
      <c r="C26" s="21">
        <v>33</v>
      </c>
      <c r="D26" s="21">
        <v>15997325</v>
      </c>
      <c r="E26" s="22">
        <v>17289.109205749999</v>
      </c>
      <c r="F26" s="22">
        <v>8880.4674210400008</v>
      </c>
      <c r="G26" s="22">
        <v>8408.6417847100001</v>
      </c>
      <c r="H26" s="22">
        <v>359775.39060436003</v>
      </c>
      <c r="I26" s="22">
        <v>348889.45110200002</v>
      </c>
      <c r="J26" s="21">
        <v>0</v>
      </c>
      <c r="K26" s="22">
        <v>0</v>
      </c>
    </row>
    <row r="27" spans="1:11" s="23" customFormat="1" x14ac:dyDescent="0.25">
      <c r="A27" s="19" t="s">
        <v>19</v>
      </c>
      <c r="B27" s="20" t="s">
        <v>53</v>
      </c>
      <c r="C27" s="21">
        <v>31</v>
      </c>
      <c r="D27" s="21">
        <v>11841516</v>
      </c>
      <c r="E27" s="22">
        <v>15899.74155782</v>
      </c>
      <c r="F27" s="22">
        <v>6402.75232237</v>
      </c>
      <c r="G27" s="22">
        <v>9496.9892354499898</v>
      </c>
      <c r="H27" s="22">
        <v>263206.56330922002</v>
      </c>
      <c r="I27" s="22">
        <v>254637.14921192001</v>
      </c>
      <c r="J27" s="21">
        <v>0</v>
      </c>
      <c r="K27" s="22">
        <v>0</v>
      </c>
    </row>
    <row r="28" spans="1:11" s="23" customFormat="1" x14ac:dyDescent="0.25">
      <c r="A28" s="19" t="s">
        <v>21</v>
      </c>
      <c r="B28" s="20" t="s">
        <v>54</v>
      </c>
      <c r="C28" s="21">
        <v>30</v>
      </c>
      <c r="D28" s="21">
        <v>21094403</v>
      </c>
      <c r="E28" s="22">
        <v>22090.050121780001</v>
      </c>
      <c r="F28" s="22">
        <v>10096.354935519999</v>
      </c>
      <c r="G28" s="22">
        <v>11993.69518626</v>
      </c>
      <c r="H28" s="22">
        <v>368992.07599232998</v>
      </c>
      <c r="I28" s="22">
        <v>356671.84378477</v>
      </c>
      <c r="J28" s="21">
        <v>0</v>
      </c>
      <c r="K28" s="22">
        <v>0</v>
      </c>
    </row>
    <row r="29" spans="1:11" s="23" customFormat="1" x14ac:dyDescent="0.25">
      <c r="A29" s="19" t="s">
        <v>23</v>
      </c>
      <c r="B29" s="20" t="s">
        <v>55</v>
      </c>
      <c r="C29" s="21">
        <v>30</v>
      </c>
      <c r="D29" s="21">
        <v>25010377</v>
      </c>
      <c r="E29" s="22">
        <v>22986.333949280001</v>
      </c>
      <c r="F29" s="22">
        <v>9450.8801416099996</v>
      </c>
      <c r="G29" s="22">
        <v>13535.453807669999</v>
      </c>
      <c r="H29" s="22">
        <v>295478.84401927999</v>
      </c>
      <c r="I29" s="22">
        <v>288473.48950492003</v>
      </c>
      <c r="J29" s="21">
        <v>0</v>
      </c>
      <c r="K29" s="22">
        <v>0</v>
      </c>
    </row>
    <row r="30" spans="1:11" s="23" customFormat="1" x14ac:dyDescent="0.25">
      <c r="A30" s="19" t="s">
        <v>25</v>
      </c>
      <c r="B30" s="20" t="s">
        <v>56</v>
      </c>
      <c r="C30" s="21">
        <v>10</v>
      </c>
      <c r="D30" s="21">
        <v>1198215</v>
      </c>
      <c r="E30" s="22">
        <v>1315.3471531</v>
      </c>
      <c r="F30" s="22">
        <v>891.54768130000002</v>
      </c>
      <c r="G30" s="22">
        <v>423.79947179999999</v>
      </c>
      <c r="H30" s="22">
        <v>30588.927584910001</v>
      </c>
      <c r="I30" s="22">
        <v>29703.900167899999</v>
      </c>
      <c r="J30" s="21">
        <v>0</v>
      </c>
      <c r="K30" s="22">
        <v>0</v>
      </c>
    </row>
    <row r="31" spans="1:11" s="23" customFormat="1" x14ac:dyDescent="0.25">
      <c r="A31" s="19" t="s">
        <v>27</v>
      </c>
      <c r="B31" s="20" t="s">
        <v>57</v>
      </c>
      <c r="C31" s="21">
        <v>24</v>
      </c>
      <c r="D31" s="21">
        <v>8254011</v>
      </c>
      <c r="E31" s="22">
        <v>8589.6345557700006</v>
      </c>
      <c r="F31" s="22">
        <v>4132.3365696199999</v>
      </c>
      <c r="G31" s="22">
        <v>4457.2979861500098</v>
      </c>
      <c r="H31" s="22">
        <v>183906.06511937999</v>
      </c>
      <c r="I31" s="22">
        <v>178490.5724868</v>
      </c>
      <c r="J31" s="21">
        <v>0</v>
      </c>
      <c r="K31" s="22">
        <v>0</v>
      </c>
    </row>
    <row r="32" spans="1:11" s="23" customFormat="1" x14ac:dyDescent="0.25">
      <c r="A32" s="19" t="s">
        <v>29</v>
      </c>
      <c r="B32" s="20" t="s">
        <v>58</v>
      </c>
      <c r="C32" s="21">
        <v>28</v>
      </c>
      <c r="D32" s="21">
        <v>5217831</v>
      </c>
      <c r="E32" s="22">
        <v>7216.9591043700002</v>
      </c>
      <c r="F32" s="22">
        <v>3759.9194469600002</v>
      </c>
      <c r="G32" s="22">
        <v>3457.03965741</v>
      </c>
      <c r="H32" s="22">
        <v>144791.03750303001</v>
      </c>
      <c r="I32" s="22">
        <v>139975.77951952</v>
      </c>
      <c r="J32" s="21">
        <v>0</v>
      </c>
      <c r="K32" s="22">
        <v>0</v>
      </c>
    </row>
    <row r="33" spans="1:11" s="23" customFormat="1" x14ac:dyDescent="0.25">
      <c r="A33" s="19" t="s">
        <v>31</v>
      </c>
      <c r="B33" s="20" t="s">
        <v>59</v>
      </c>
      <c r="C33" s="21">
        <v>212</v>
      </c>
      <c r="D33" s="21">
        <v>30793811</v>
      </c>
      <c r="E33" s="22">
        <v>35558.625927530004</v>
      </c>
      <c r="F33" s="22">
        <v>20660.365923699999</v>
      </c>
      <c r="G33" s="22">
        <v>14898.260003830001</v>
      </c>
      <c r="H33" s="22">
        <v>455088.24022217997</v>
      </c>
      <c r="I33" s="22">
        <v>443499.83888355002</v>
      </c>
      <c r="J33" s="21">
        <v>0</v>
      </c>
      <c r="K33" s="22">
        <v>0</v>
      </c>
    </row>
    <row r="34" spans="1:11" s="23" customFormat="1" x14ac:dyDescent="0.25">
      <c r="A34" s="19" t="s">
        <v>33</v>
      </c>
      <c r="B34" s="20" t="s">
        <v>60</v>
      </c>
      <c r="C34" s="21">
        <v>43</v>
      </c>
      <c r="D34" s="21">
        <v>17011131</v>
      </c>
      <c r="E34" s="22">
        <v>6493.20942999</v>
      </c>
      <c r="F34" s="22">
        <v>4346.1006030199997</v>
      </c>
      <c r="G34" s="22">
        <v>2147.1088269699999</v>
      </c>
      <c r="H34" s="22">
        <v>232245.47352176</v>
      </c>
      <c r="I34" s="22">
        <v>225225.53399371001</v>
      </c>
      <c r="J34" s="21">
        <v>0</v>
      </c>
      <c r="K34" s="22">
        <v>0</v>
      </c>
    </row>
    <row r="35" spans="1:11" s="23" customFormat="1" x14ac:dyDescent="0.25">
      <c r="A35" s="19" t="s">
        <v>35</v>
      </c>
      <c r="B35" s="20" t="s">
        <v>61</v>
      </c>
      <c r="C35" s="21">
        <v>39</v>
      </c>
      <c r="D35" s="21">
        <v>17909343</v>
      </c>
      <c r="E35" s="22">
        <v>25972.75413329</v>
      </c>
      <c r="F35" s="22">
        <v>9555.9615901199995</v>
      </c>
      <c r="G35" s="22">
        <v>16416.792543169999</v>
      </c>
      <c r="H35" s="22">
        <v>435508.96836394002</v>
      </c>
      <c r="I35" s="22">
        <v>422113.97876527999</v>
      </c>
      <c r="J35" s="21">
        <v>0</v>
      </c>
      <c r="K35" s="22">
        <v>0</v>
      </c>
    </row>
    <row r="36" spans="1:11" x14ac:dyDescent="0.25">
      <c r="A36" s="7" t="s">
        <v>47</v>
      </c>
      <c r="B36" s="7" t="s">
        <v>62</v>
      </c>
      <c r="C36" s="14">
        <f>SUM($C$25:$C$35)</f>
        <v>510</v>
      </c>
      <c r="D36" s="14">
        <f>SUM($D$25:$D$35)</f>
        <v>163824672</v>
      </c>
      <c r="E36" s="10">
        <f>SUM($E$25:$E$35)</f>
        <v>177584.78237604001</v>
      </c>
      <c r="F36" s="10">
        <f>SUM($F$25:$F$35)</f>
        <v>83511.653767949989</v>
      </c>
      <c r="G36" s="10">
        <f>SUM($G$25:$G$35)</f>
        <v>94073.128608089988</v>
      </c>
      <c r="H36" s="10">
        <f>SUM($H$25:$H$35)</f>
        <v>2945305.93671133</v>
      </c>
      <c r="I36" s="10">
        <f>SUM($I$25:$I$35)</f>
        <v>2857080.4399165497</v>
      </c>
      <c r="J36" s="14">
        <f>SUM($J$25:$J$35)</f>
        <v>0</v>
      </c>
      <c r="K36" s="10">
        <f>SUM($K$25:$K$35)</f>
        <v>0</v>
      </c>
    </row>
    <row r="37" spans="1:11" x14ac:dyDescent="0.25">
      <c r="A37" s="4"/>
      <c r="B37" s="6" t="s">
        <v>47</v>
      </c>
      <c r="C37" s="15"/>
      <c r="D37" s="15"/>
      <c r="E37" s="11"/>
      <c r="F37" s="11"/>
      <c r="G37" s="11"/>
      <c r="H37" s="11"/>
      <c r="I37" s="11"/>
      <c r="J37" s="15"/>
      <c r="K37" s="11"/>
    </row>
    <row r="38" spans="1:11" ht="15.75" x14ac:dyDescent="0.25">
      <c r="A38" s="2" t="s">
        <v>63</v>
      </c>
      <c r="B38" s="3" t="s">
        <v>64</v>
      </c>
      <c r="C38" s="15"/>
      <c r="D38" s="15"/>
      <c r="E38" s="11"/>
      <c r="F38" s="11"/>
      <c r="G38" s="11"/>
      <c r="H38" s="11"/>
      <c r="I38" s="11"/>
      <c r="J38" s="15"/>
      <c r="K38" s="11"/>
    </row>
    <row r="39" spans="1:11" s="23" customFormat="1" x14ac:dyDescent="0.25">
      <c r="A39" s="19" t="s">
        <v>15</v>
      </c>
      <c r="B39" s="20" t="s">
        <v>65</v>
      </c>
      <c r="C39" s="21">
        <v>18</v>
      </c>
      <c r="D39" s="21">
        <v>549001</v>
      </c>
      <c r="E39" s="22">
        <v>866.52223366999999</v>
      </c>
      <c r="F39" s="22">
        <v>1413.24158289</v>
      </c>
      <c r="G39" s="22">
        <v>-546.71934922000003</v>
      </c>
      <c r="H39" s="22">
        <v>28124.485527500001</v>
      </c>
      <c r="I39" s="22">
        <v>27918.752722019999</v>
      </c>
      <c r="J39" s="21">
        <v>1</v>
      </c>
      <c r="K39" s="22">
        <v>0</v>
      </c>
    </row>
    <row r="40" spans="1:11" s="23" customFormat="1" x14ac:dyDescent="0.25">
      <c r="A40" s="19" t="s">
        <v>17</v>
      </c>
      <c r="B40" s="20" t="s">
        <v>66</v>
      </c>
      <c r="C40" s="21">
        <v>31</v>
      </c>
      <c r="D40" s="21">
        <v>5773385</v>
      </c>
      <c r="E40" s="22">
        <v>6815.4737256899998</v>
      </c>
      <c r="F40" s="22">
        <v>5578.6308417399996</v>
      </c>
      <c r="G40" s="22">
        <v>1236.84288395</v>
      </c>
      <c r="H40" s="22">
        <v>219203.85645640001</v>
      </c>
      <c r="I40" s="22">
        <v>214953.72593523</v>
      </c>
      <c r="J40" s="21">
        <v>1</v>
      </c>
      <c r="K40" s="22">
        <v>0</v>
      </c>
    </row>
    <row r="41" spans="1:11" s="23" customFormat="1" x14ac:dyDescent="0.25">
      <c r="A41" s="19" t="s">
        <v>19</v>
      </c>
      <c r="B41" s="20" t="s">
        <v>67</v>
      </c>
      <c r="C41" s="21">
        <v>35</v>
      </c>
      <c r="D41" s="21">
        <v>5208500</v>
      </c>
      <c r="E41" s="22">
        <v>11834.402378569999</v>
      </c>
      <c r="F41" s="22">
        <v>8881.8195538599994</v>
      </c>
      <c r="G41" s="22">
        <v>2952.5828247099998</v>
      </c>
      <c r="H41" s="22">
        <v>283673.40398094</v>
      </c>
      <c r="I41" s="22">
        <v>279386.23272844998</v>
      </c>
      <c r="J41" s="21">
        <v>0</v>
      </c>
      <c r="K41" s="22">
        <v>0</v>
      </c>
    </row>
    <row r="42" spans="1:11" s="23" customFormat="1" x14ac:dyDescent="0.25">
      <c r="A42" s="19" t="s">
        <v>21</v>
      </c>
      <c r="B42" s="20" t="s">
        <v>68</v>
      </c>
      <c r="C42" s="21">
        <v>28</v>
      </c>
      <c r="D42" s="21">
        <v>3061319</v>
      </c>
      <c r="E42" s="22">
        <v>9737.2907665099992</v>
      </c>
      <c r="F42" s="22">
        <v>3715.6603208900001</v>
      </c>
      <c r="G42" s="22">
        <v>6021.6304456199996</v>
      </c>
      <c r="H42" s="22">
        <v>107094.49949546</v>
      </c>
      <c r="I42" s="22">
        <v>113587.79437767999</v>
      </c>
      <c r="J42" s="21">
        <v>0</v>
      </c>
      <c r="K42" s="22">
        <v>0</v>
      </c>
    </row>
    <row r="43" spans="1:11" s="23" customFormat="1" x14ac:dyDescent="0.25">
      <c r="A43" s="19" t="s">
        <v>23</v>
      </c>
      <c r="B43" s="20" t="s">
        <v>69</v>
      </c>
      <c r="C43" s="21">
        <v>31</v>
      </c>
      <c r="D43" s="21">
        <v>595659</v>
      </c>
      <c r="E43" s="22">
        <v>61579.262574779998</v>
      </c>
      <c r="F43" s="22">
        <v>56549.808276440002</v>
      </c>
      <c r="G43" s="22">
        <v>5029.4542983399897</v>
      </c>
      <c r="H43" s="22">
        <v>204086.87663099001</v>
      </c>
      <c r="I43" s="22">
        <v>246994.05780939999</v>
      </c>
      <c r="J43" s="21">
        <v>0</v>
      </c>
      <c r="K43" s="22">
        <v>0</v>
      </c>
    </row>
    <row r="44" spans="1:11" s="23" customFormat="1" x14ac:dyDescent="0.25">
      <c r="A44" s="19" t="s">
        <v>25</v>
      </c>
      <c r="B44" s="20" t="s">
        <v>70</v>
      </c>
      <c r="C44" s="21">
        <v>23</v>
      </c>
      <c r="D44" s="21">
        <v>479613</v>
      </c>
      <c r="E44" s="22">
        <v>5063.6134628</v>
      </c>
      <c r="F44" s="22">
        <v>5132.5926537599998</v>
      </c>
      <c r="G44" s="22">
        <v>-68.979190959999002</v>
      </c>
      <c r="H44" s="22">
        <v>41260.386520070002</v>
      </c>
      <c r="I44" s="22">
        <v>43262.126439450003</v>
      </c>
      <c r="J44" s="21">
        <v>1</v>
      </c>
      <c r="K44" s="22">
        <v>0</v>
      </c>
    </row>
    <row r="45" spans="1:11" x14ac:dyDescent="0.25">
      <c r="A45" s="7" t="s">
        <v>47</v>
      </c>
      <c r="B45" s="7" t="s">
        <v>71</v>
      </c>
      <c r="C45" s="14">
        <f>SUM($C$39:$C$44)</f>
        <v>166</v>
      </c>
      <c r="D45" s="14">
        <f>SUM($D$39:$D$44)</f>
        <v>15667477</v>
      </c>
      <c r="E45" s="10">
        <f>SUM($E$39:$E$44)</f>
        <v>95896.565142019987</v>
      </c>
      <c r="F45" s="10">
        <f>SUM($F$39:$F$44)</f>
        <v>81271.753229580005</v>
      </c>
      <c r="G45" s="10">
        <f>SUM($G$39:$G$44)</f>
        <v>14624.811912439991</v>
      </c>
      <c r="H45" s="10">
        <f>SUM($H$39:$H$44)</f>
        <v>883443.5086113601</v>
      </c>
      <c r="I45" s="10">
        <f>SUM($I$39:$I$44)</f>
        <v>926102.69001222996</v>
      </c>
      <c r="J45" s="14">
        <f>SUM($J$39:$J$44)</f>
        <v>3</v>
      </c>
      <c r="K45" s="10">
        <f>SUM($K$39:$K$44)</f>
        <v>0</v>
      </c>
    </row>
    <row r="46" spans="1:11" x14ac:dyDescent="0.25">
      <c r="A46" s="4"/>
      <c r="B46" s="6" t="s">
        <v>47</v>
      </c>
      <c r="C46" s="15"/>
      <c r="D46" s="15"/>
      <c r="E46" s="11"/>
      <c r="F46" s="11"/>
      <c r="G46" s="11"/>
      <c r="H46" s="11"/>
      <c r="I46" s="11"/>
      <c r="J46" s="15"/>
      <c r="K46" s="11"/>
    </row>
    <row r="47" spans="1:11" ht="15.75" x14ac:dyDescent="0.25">
      <c r="A47" s="2" t="s">
        <v>72</v>
      </c>
      <c r="B47" s="3" t="s">
        <v>73</v>
      </c>
      <c r="C47" s="15"/>
      <c r="D47" s="15"/>
      <c r="E47" s="11"/>
      <c r="F47" s="11"/>
      <c r="G47" s="11"/>
      <c r="H47" s="11"/>
      <c r="I47" s="11"/>
      <c r="J47" s="15"/>
      <c r="K47" s="11"/>
    </row>
    <row r="48" spans="1:11" s="23" customFormat="1" x14ac:dyDescent="0.25">
      <c r="A48" s="19" t="s">
        <v>15</v>
      </c>
      <c r="B48" s="20" t="s">
        <v>74</v>
      </c>
      <c r="C48" s="21">
        <v>29</v>
      </c>
      <c r="D48" s="21">
        <v>2996580</v>
      </c>
      <c r="E48" s="22">
        <v>801.14836377999995</v>
      </c>
      <c r="F48" s="22">
        <v>481.74483067</v>
      </c>
      <c r="G48" s="22">
        <v>319.40353311000001</v>
      </c>
      <c r="H48" s="22">
        <v>29104.498218019999</v>
      </c>
      <c r="I48" s="22">
        <v>28388.194813210001</v>
      </c>
      <c r="J48" s="21">
        <v>0</v>
      </c>
      <c r="K48" s="22">
        <v>0</v>
      </c>
    </row>
    <row r="49" spans="1:11" s="23" customFormat="1" x14ac:dyDescent="0.25">
      <c r="A49" s="19" t="s">
        <v>17</v>
      </c>
      <c r="B49" s="20" t="s">
        <v>75</v>
      </c>
      <c r="C49" s="21">
        <v>12</v>
      </c>
      <c r="D49" s="21">
        <v>3076221</v>
      </c>
      <c r="E49" s="22">
        <v>567.99805390999995</v>
      </c>
      <c r="F49" s="22">
        <v>156.97018259999999</v>
      </c>
      <c r="G49" s="22">
        <v>411.02787131000002</v>
      </c>
      <c r="H49" s="22">
        <v>22077.510441310002</v>
      </c>
      <c r="I49" s="22">
        <v>21510.819812270001</v>
      </c>
      <c r="J49" s="21">
        <v>0</v>
      </c>
      <c r="K49" s="22">
        <v>0</v>
      </c>
    </row>
    <row r="50" spans="1:11" x14ac:dyDescent="0.25">
      <c r="A50" s="7" t="s">
        <v>47</v>
      </c>
      <c r="B50" s="7" t="s">
        <v>76</v>
      </c>
      <c r="C50" s="14">
        <f>SUM($C$48:$C$49)</f>
        <v>41</v>
      </c>
      <c r="D50" s="14">
        <f>SUM($D$48:$D$49)</f>
        <v>6072801</v>
      </c>
      <c r="E50" s="10">
        <f>SUM($E$48:$E$49)</f>
        <v>1369.1464176899999</v>
      </c>
      <c r="F50" s="10">
        <f>SUM($F$48:$F$49)</f>
        <v>638.71501326999999</v>
      </c>
      <c r="G50" s="10">
        <f>SUM($G$48:$G$49)</f>
        <v>730.43140442000004</v>
      </c>
      <c r="H50" s="10">
        <f>SUM($H$48:$H$49)</f>
        <v>51182.00865933</v>
      </c>
      <c r="I50" s="10">
        <f>SUM($I$48:$I$49)</f>
        <v>49899.014625480006</v>
      </c>
      <c r="J50" s="14">
        <f>SUM($J$48:$J$49)</f>
        <v>0</v>
      </c>
      <c r="K50" s="10">
        <f>SUM($K$48:$K$49)</f>
        <v>0</v>
      </c>
    </row>
    <row r="51" spans="1:11" x14ac:dyDescent="0.25">
      <c r="A51" s="4"/>
      <c r="B51" s="6" t="s">
        <v>47</v>
      </c>
      <c r="C51" s="15"/>
      <c r="D51" s="15"/>
      <c r="E51" s="11"/>
      <c r="F51" s="11"/>
      <c r="G51" s="11"/>
      <c r="H51" s="11"/>
      <c r="I51" s="11"/>
      <c r="J51" s="15"/>
      <c r="K51" s="11"/>
    </row>
    <row r="52" spans="1:11" ht="15.75" x14ac:dyDescent="0.25">
      <c r="A52" s="2" t="s">
        <v>77</v>
      </c>
      <c r="B52" s="3" t="s">
        <v>78</v>
      </c>
      <c r="C52" s="15"/>
      <c r="D52" s="15"/>
      <c r="E52" s="11"/>
      <c r="F52" s="11"/>
      <c r="G52" s="11"/>
      <c r="H52" s="11"/>
      <c r="I52" s="11"/>
      <c r="J52" s="15"/>
      <c r="K52" s="11"/>
    </row>
    <row r="53" spans="1:11" s="23" customFormat="1" x14ac:dyDescent="0.25">
      <c r="A53" s="19" t="s">
        <v>15</v>
      </c>
      <c r="B53" s="20" t="s">
        <v>79</v>
      </c>
      <c r="C53" s="21">
        <v>309</v>
      </c>
      <c r="D53" s="21">
        <v>13086709</v>
      </c>
      <c r="E53" s="22">
        <v>30560.875163500001</v>
      </c>
      <c r="F53" s="22">
        <v>17628.498834729999</v>
      </c>
      <c r="G53" s="22">
        <v>12932.37632877</v>
      </c>
      <c r="H53" s="22">
        <v>283397.12510876002</v>
      </c>
      <c r="I53" s="22">
        <v>276621.48471292999</v>
      </c>
      <c r="J53" s="21">
        <v>0</v>
      </c>
      <c r="K53" s="22">
        <v>0</v>
      </c>
    </row>
    <row r="54" spans="1:11" s="23" customFormat="1" x14ac:dyDescent="0.25">
      <c r="A54" s="19" t="s">
        <v>17</v>
      </c>
      <c r="B54" s="20" t="s">
        <v>80</v>
      </c>
      <c r="C54" s="21">
        <v>20</v>
      </c>
      <c r="D54" s="21">
        <v>6969522</v>
      </c>
      <c r="E54" s="22">
        <v>7620.4194563999999</v>
      </c>
      <c r="F54" s="22">
        <v>1966.3655529099999</v>
      </c>
      <c r="G54" s="22">
        <v>5654.0539034900003</v>
      </c>
      <c r="H54" s="22">
        <v>58887.991469809996</v>
      </c>
      <c r="I54" s="22">
        <v>57101.287401119997</v>
      </c>
      <c r="J54" s="21">
        <v>0</v>
      </c>
      <c r="K54" s="22">
        <v>0</v>
      </c>
    </row>
    <row r="55" spans="1:11" s="23" customFormat="1" x14ac:dyDescent="0.25">
      <c r="A55" s="19" t="s">
        <v>19</v>
      </c>
      <c r="B55" s="20" t="s">
        <v>81</v>
      </c>
      <c r="C55" s="21">
        <v>232</v>
      </c>
      <c r="D55" s="21">
        <v>20030131</v>
      </c>
      <c r="E55" s="22">
        <v>68829.253154349994</v>
      </c>
      <c r="F55" s="22">
        <v>52849.724210079999</v>
      </c>
      <c r="G55" s="22">
        <v>15979.52894427</v>
      </c>
      <c r="H55" s="22">
        <v>779630.18569931004</v>
      </c>
      <c r="I55" s="22">
        <v>753854.49690951</v>
      </c>
      <c r="J55" s="21">
        <v>0</v>
      </c>
      <c r="K55" s="22">
        <v>0</v>
      </c>
    </row>
    <row r="56" spans="1:11" s="23" customFormat="1" x14ac:dyDescent="0.25">
      <c r="A56" s="19" t="s">
        <v>21</v>
      </c>
      <c r="B56" s="20" t="s">
        <v>82</v>
      </c>
      <c r="C56" s="21">
        <v>53</v>
      </c>
      <c r="D56" s="21">
        <v>1386059</v>
      </c>
      <c r="E56" s="22">
        <v>1278.8575316900001</v>
      </c>
      <c r="F56" s="22">
        <v>1191.96880592</v>
      </c>
      <c r="G56" s="22">
        <v>86.888725770000306</v>
      </c>
      <c r="H56" s="22">
        <v>25030.808595359998</v>
      </c>
      <c r="I56" s="22">
        <v>26287.87223356</v>
      </c>
      <c r="J56" s="21">
        <v>0</v>
      </c>
      <c r="K56" s="22">
        <v>0</v>
      </c>
    </row>
    <row r="57" spans="1:11" x14ac:dyDescent="0.25">
      <c r="A57" s="7" t="s">
        <v>47</v>
      </c>
      <c r="B57" s="7" t="s">
        <v>83</v>
      </c>
      <c r="C57" s="14">
        <f>SUM($C$53:$C$56)</f>
        <v>614</v>
      </c>
      <c r="D57" s="14">
        <f>SUM($D$53:$D$56)</f>
        <v>41472421</v>
      </c>
      <c r="E57" s="10">
        <f>SUM($E$53:$E$56)</f>
        <v>108289.40530593999</v>
      </c>
      <c r="F57" s="10">
        <f>SUM($F$53:$F$56)</f>
        <v>73636.557403639992</v>
      </c>
      <c r="G57" s="10">
        <f>SUM($G$53:$G$56)</f>
        <v>34652.847902299996</v>
      </c>
      <c r="H57" s="10">
        <f>SUM($H$53:$H$56)</f>
        <v>1146946.11087324</v>
      </c>
      <c r="I57" s="10">
        <f>SUM($I$53:$I$56)</f>
        <v>1113865.1412571201</v>
      </c>
      <c r="J57" s="14">
        <f>SUM($J$53:$J$56)</f>
        <v>0</v>
      </c>
      <c r="K57" s="10">
        <f>SUM($K$53:$K$56)</f>
        <v>0</v>
      </c>
    </row>
    <row r="58" spans="1:11" x14ac:dyDescent="0.25">
      <c r="A58" s="4"/>
      <c r="B58" s="6" t="s">
        <v>47</v>
      </c>
      <c r="C58" s="15"/>
      <c r="D58" s="15"/>
      <c r="E58" s="11"/>
      <c r="F58" s="11"/>
      <c r="G58" s="11"/>
      <c r="H58" s="11"/>
      <c r="I58" s="11"/>
      <c r="J58" s="15"/>
      <c r="K58" s="11"/>
    </row>
    <row r="59" spans="1:11" x14ac:dyDescent="0.25">
      <c r="A59" s="8" t="s">
        <v>47</v>
      </c>
      <c r="B59" s="8" t="s">
        <v>84</v>
      </c>
      <c r="C59" s="16">
        <f>SUM($C$6:$C$21) + SUM($C$25:$C$35) + SUM($C$39:$C$44) + SUM($C$48:$C$49) + SUM($C$53:$C$56)</f>
        <v>1652</v>
      </c>
      <c r="D59" s="16">
        <f>SUM($D$6:$D$21) + SUM($D$25:$D$35) + SUM($D$39:$D$44) + SUM($D$48:$D$49) + SUM($D$53:$D$56)</f>
        <v>233987130</v>
      </c>
      <c r="E59" s="12">
        <f>SUM($E$6:$E$21) + SUM($E$25:$E$35) + SUM($E$39:$E$44) + SUM($E$48:$E$49) + SUM($E$53:$E$56)</f>
        <v>3565723.6617266904</v>
      </c>
      <c r="F59" s="12">
        <f>SUM($F$6:$F$21) + SUM($F$25:$F$35) + SUM($F$39:$F$44) + SUM($F$48:$F$49) + SUM($F$53:$F$56)</f>
        <v>3502178.4615719398</v>
      </c>
      <c r="G59" s="12">
        <f>SUM($G$6:$G$21) + SUM($G$25:$G$35) + SUM($G$39:$G$44) + SUM($G$48:$G$49) + SUM($G$53:$G$56)</f>
        <v>63545.200154749815</v>
      </c>
      <c r="H59" s="12">
        <f>SUM($H$6:$H$21) + SUM($H$25:$H$35) + SUM($H$39:$H$44) + SUM($H$48:$H$49) + SUM($H$53:$H$56)</f>
        <v>6547583.3251249995</v>
      </c>
      <c r="I59" s="12">
        <f>SUM($I$6:$I$21) + SUM($I$25:$I$35) + SUM($I$39:$I$44) + SUM($I$48:$I$49) + SUM($I$53:$I$56)</f>
        <v>6643612.7397692706</v>
      </c>
      <c r="J59" s="16">
        <f>SUM($J$6:$J$21) + SUM($J$25:$J$35) + SUM($J$39:$J$44) + SUM($J$48:$J$49) + SUM($J$53:$J$56)</f>
        <v>10</v>
      </c>
      <c r="K59" s="12">
        <f>SUM($K$6:$K$21) + SUM($K$25:$K$35) + SUM($K$39:$K$44) + SUM($K$48:$K$49) + SUM($K$53:$K$56)</f>
        <v>0</v>
      </c>
    </row>
    <row r="60" spans="1:11" x14ac:dyDescent="0.25">
      <c r="A60" s="4"/>
      <c r="B60" s="6" t="s">
        <v>47</v>
      </c>
      <c r="C60" s="15"/>
      <c r="D60" s="15"/>
      <c r="E60" s="11"/>
      <c r="F60" s="11"/>
      <c r="G60" s="11"/>
      <c r="H60" s="11"/>
      <c r="I60" s="11"/>
      <c r="J60" s="15"/>
      <c r="K60" s="11"/>
    </row>
    <row r="61" spans="1:11" ht="15.75" x14ac:dyDescent="0.25">
      <c r="A61" s="2" t="s">
        <v>85</v>
      </c>
      <c r="B61" s="3" t="s">
        <v>86</v>
      </c>
      <c r="C61" s="15"/>
      <c r="D61" s="15"/>
      <c r="E61" s="11"/>
      <c r="F61" s="11"/>
      <c r="G61" s="11"/>
      <c r="H61" s="11"/>
      <c r="I61" s="11"/>
      <c r="J61" s="15"/>
      <c r="K61" s="11"/>
    </row>
    <row r="62" spans="1:11" ht="15.75" x14ac:dyDescent="0.25">
      <c r="A62" s="2" t="s">
        <v>13</v>
      </c>
      <c r="B62" s="3" t="s">
        <v>14</v>
      </c>
      <c r="C62" s="15"/>
      <c r="D62" s="15"/>
      <c r="E62" s="11"/>
      <c r="F62" s="11"/>
      <c r="G62" s="11"/>
      <c r="H62" s="11"/>
      <c r="I62" s="11"/>
      <c r="J62" s="15"/>
      <c r="K62" s="11"/>
    </row>
    <row r="63" spans="1:11" s="23" customFormat="1" x14ac:dyDescent="0.25">
      <c r="A63" s="19" t="s">
        <v>15</v>
      </c>
      <c r="B63" s="20" t="s">
        <v>87</v>
      </c>
      <c r="C63" s="21">
        <v>80</v>
      </c>
      <c r="D63" s="21">
        <v>68019</v>
      </c>
      <c r="E63" s="22">
        <v>71.769405739999996</v>
      </c>
      <c r="F63" s="22">
        <v>212.41</v>
      </c>
      <c r="G63" s="22">
        <v>-140.64059426</v>
      </c>
      <c r="H63" s="22">
        <v>16140.37329064</v>
      </c>
      <c r="I63" s="22">
        <v>16106.76218351</v>
      </c>
      <c r="J63" s="21">
        <v>0</v>
      </c>
      <c r="K63" s="22">
        <v>0</v>
      </c>
    </row>
    <row r="64" spans="1:11" s="23" customFormat="1" x14ac:dyDescent="0.25">
      <c r="A64" s="19" t="s">
        <v>17</v>
      </c>
      <c r="B64" s="20" t="s">
        <v>88</v>
      </c>
      <c r="C64" s="21">
        <v>0</v>
      </c>
      <c r="D64" s="21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1">
        <v>0</v>
      </c>
      <c r="K64" s="22">
        <v>0</v>
      </c>
    </row>
    <row r="65" spans="1:11" s="23" customFormat="1" x14ac:dyDescent="0.25">
      <c r="A65" s="19" t="s">
        <v>19</v>
      </c>
      <c r="B65" s="20" t="s">
        <v>89</v>
      </c>
      <c r="C65" s="21">
        <v>4</v>
      </c>
      <c r="D65" s="21">
        <v>30</v>
      </c>
      <c r="E65" s="22">
        <v>0</v>
      </c>
      <c r="F65" s="22">
        <v>0</v>
      </c>
      <c r="G65" s="22">
        <v>0</v>
      </c>
      <c r="H65" s="22">
        <v>1112.5221349999999</v>
      </c>
      <c r="I65" s="22">
        <v>1109.202059</v>
      </c>
      <c r="J65" s="21">
        <v>0</v>
      </c>
      <c r="K65" s="22">
        <v>0</v>
      </c>
    </row>
    <row r="66" spans="1:11" s="23" customFormat="1" x14ac:dyDescent="0.25">
      <c r="A66" s="19" t="s">
        <v>21</v>
      </c>
      <c r="B66" s="20" t="s">
        <v>90</v>
      </c>
      <c r="C66" s="21">
        <v>1</v>
      </c>
      <c r="D66" s="21">
        <v>192209</v>
      </c>
      <c r="E66" s="22">
        <v>61.75</v>
      </c>
      <c r="F66" s="22">
        <v>135.18</v>
      </c>
      <c r="G66" s="22">
        <v>-73.430000000000007</v>
      </c>
      <c r="H66" s="22">
        <v>5319.12</v>
      </c>
      <c r="I66" s="22">
        <v>5265.41</v>
      </c>
      <c r="J66" s="21">
        <v>0</v>
      </c>
      <c r="K66" s="22">
        <v>0</v>
      </c>
    </row>
    <row r="67" spans="1:11" x14ac:dyDescent="0.25">
      <c r="A67" s="7" t="s">
        <v>47</v>
      </c>
      <c r="B67" s="7" t="s">
        <v>91</v>
      </c>
      <c r="C67" s="14">
        <f>SUM($C$63:$C$66)</f>
        <v>85</v>
      </c>
      <c r="D67" s="14">
        <f>SUM($D$63:$D$66)</f>
        <v>260258</v>
      </c>
      <c r="E67" s="10">
        <f>SUM($E$63:$E$66)</f>
        <v>133.51940574</v>
      </c>
      <c r="F67" s="10">
        <f>SUM($F$63:$F$66)</f>
        <v>347.59000000000003</v>
      </c>
      <c r="G67" s="10">
        <f>SUM($G$63:$G$66)</f>
        <v>-214.07059426000001</v>
      </c>
      <c r="H67" s="10">
        <f>SUM($H$63:$H$66)</f>
        <v>22572.015425639998</v>
      </c>
      <c r="I67" s="10">
        <f>SUM($I$63:$I$66)</f>
        <v>22481.374242509999</v>
      </c>
      <c r="J67" s="14">
        <f>SUM($J$63:$J$66)</f>
        <v>0</v>
      </c>
      <c r="K67" s="10">
        <f>SUM($K$63:$K$66)</f>
        <v>0</v>
      </c>
    </row>
    <row r="68" spans="1:11" x14ac:dyDescent="0.25">
      <c r="A68" s="4"/>
      <c r="B68" s="6" t="s">
        <v>47</v>
      </c>
      <c r="C68" s="15"/>
      <c r="D68" s="15"/>
      <c r="E68" s="11"/>
      <c r="F68" s="11"/>
      <c r="G68" s="11"/>
      <c r="H68" s="11"/>
      <c r="I68" s="11"/>
      <c r="J68" s="15"/>
      <c r="K68" s="11"/>
    </row>
    <row r="69" spans="1:11" ht="15.75" x14ac:dyDescent="0.25">
      <c r="A69" s="2" t="s">
        <v>49</v>
      </c>
      <c r="B69" s="3" t="s">
        <v>50</v>
      </c>
      <c r="C69" s="15"/>
      <c r="D69" s="15"/>
      <c r="E69" s="11"/>
      <c r="F69" s="11"/>
      <c r="G69" s="11"/>
      <c r="H69" s="11"/>
      <c r="I69" s="11"/>
      <c r="J69" s="15"/>
      <c r="K69" s="11"/>
    </row>
    <row r="70" spans="1:11" s="23" customFormat="1" x14ac:dyDescent="0.25">
      <c r="A70" s="19" t="s">
        <v>15</v>
      </c>
      <c r="B70" s="20" t="s">
        <v>60</v>
      </c>
      <c r="C70" s="21">
        <v>15</v>
      </c>
      <c r="D70" s="21">
        <v>259340</v>
      </c>
      <c r="E70" s="22">
        <v>0</v>
      </c>
      <c r="F70" s="22">
        <v>145.28421528000001</v>
      </c>
      <c r="G70" s="22">
        <v>-145.28421528000001</v>
      </c>
      <c r="H70" s="22">
        <v>4034.5204710500002</v>
      </c>
      <c r="I70" s="22">
        <v>3977.8897398200002</v>
      </c>
      <c r="J70" s="21">
        <v>0</v>
      </c>
      <c r="K70" s="22">
        <v>0</v>
      </c>
    </row>
    <row r="71" spans="1:11" s="23" customFormat="1" x14ac:dyDescent="0.25">
      <c r="A71" s="19" t="s">
        <v>17</v>
      </c>
      <c r="B71" s="20" t="s">
        <v>92</v>
      </c>
      <c r="C71" s="21">
        <v>0</v>
      </c>
      <c r="D71" s="21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1">
        <v>0</v>
      </c>
      <c r="K71" s="22">
        <v>0</v>
      </c>
    </row>
    <row r="72" spans="1:11" x14ac:dyDescent="0.25">
      <c r="A72" s="7" t="s">
        <v>47</v>
      </c>
      <c r="B72" s="7" t="s">
        <v>93</v>
      </c>
      <c r="C72" s="14">
        <f>SUM($C$70:$C$71)</f>
        <v>15</v>
      </c>
      <c r="D72" s="14">
        <f>SUM($D$70:$D$71)</f>
        <v>259340</v>
      </c>
      <c r="E72" s="10">
        <f>SUM($E$70:$E$71)</f>
        <v>0</v>
      </c>
      <c r="F72" s="10">
        <f>SUM($F$70:$F$71)</f>
        <v>145.28421528000001</v>
      </c>
      <c r="G72" s="10">
        <f>SUM($G$70:$G$71)</f>
        <v>-145.28421528000001</v>
      </c>
      <c r="H72" s="10">
        <f>SUM($H$70:$H$71)</f>
        <v>4034.5204710500002</v>
      </c>
      <c r="I72" s="10">
        <f>SUM($I$70:$I$71)</f>
        <v>3977.8897398200002</v>
      </c>
      <c r="J72" s="14">
        <f>SUM($J$70:$J$71)</f>
        <v>0</v>
      </c>
      <c r="K72" s="10">
        <f>SUM($K$70:$K$71)</f>
        <v>0</v>
      </c>
    </row>
    <row r="73" spans="1:11" x14ac:dyDescent="0.25">
      <c r="A73" s="4"/>
      <c r="B73" s="5" t="s">
        <v>47</v>
      </c>
      <c r="C73" s="15"/>
      <c r="D73" s="15"/>
      <c r="E73" s="11"/>
      <c r="F73" s="11"/>
      <c r="G73" s="11"/>
      <c r="H73" s="11"/>
      <c r="I73" s="11"/>
      <c r="J73" s="15"/>
      <c r="K73" s="11"/>
    </row>
    <row r="74" spans="1:11" s="23" customFormat="1" x14ac:dyDescent="0.25">
      <c r="A74" s="19" t="s">
        <v>63</v>
      </c>
      <c r="B74" s="20" t="s">
        <v>78</v>
      </c>
      <c r="C74" s="21">
        <v>0</v>
      </c>
      <c r="D74" s="21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1">
        <v>0</v>
      </c>
      <c r="K74" s="22">
        <v>0</v>
      </c>
    </row>
    <row r="75" spans="1:11" x14ac:dyDescent="0.25">
      <c r="A75" s="4"/>
      <c r="B75" s="4"/>
      <c r="C75" s="15"/>
      <c r="D75" s="15"/>
      <c r="E75" s="11"/>
      <c r="F75" s="11"/>
      <c r="G75" s="11"/>
      <c r="H75" s="11"/>
      <c r="I75" s="11"/>
      <c r="J75" s="15"/>
      <c r="K75" s="11"/>
    </row>
    <row r="76" spans="1:11" x14ac:dyDescent="0.25">
      <c r="A76" s="8" t="s">
        <v>47</v>
      </c>
      <c r="B76" s="8" t="s">
        <v>94</v>
      </c>
      <c r="C76" s="16">
        <f>SUM($C$63:$C$66) + SUM($C$70:$C$71) + SUM($C$74:$C$74)</f>
        <v>100</v>
      </c>
      <c r="D76" s="16">
        <f>SUM($D$63:$D$66) + SUM($D$70:$D$71) + SUM($D$74:$D$74)</f>
        <v>519598</v>
      </c>
      <c r="E76" s="12">
        <f>SUM($E$63:$E$66) + SUM($E$70:$E$71) + SUM($E$74:$E$74)</f>
        <v>133.51940574</v>
      </c>
      <c r="F76" s="12">
        <f>SUM($F$63:$F$66) + SUM($F$70:$F$71) + SUM($F$74:$F$74)</f>
        <v>492.87421528000004</v>
      </c>
      <c r="G76" s="12">
        <f>SUM($G$63:$G$66) + SUM($G$70:$G$71) + SUM($G$74:$G$74)</f>
        <v>-359.35480954000002</v>
      </c>
      <c r="H76" s="12">
        <f>SUM($H$63:$H$66) + SUM($H$70:$H$71) + SUM($H$74:$H$74)</f>
        <v>26606.535896689998</v>
      </c>
      <c r="I76" s="12">
        <f>SUM($I$63:$I$66) + SUM($I$70:$I$71) + SUM($I$74:$I$74)</f>
        <v>26459.263982329998</v>
      </c>
      <c r="J76" s="16">
        <f>SUM($J$63:$J$66) + SUM($J$70:$J$71) + SUM($J$74:$J$74)</f>
        <v>0</v>
      </c>
      <c r="K76" s="12">
        <f>SUM($K$63:$K$66) + SUM($K$70:$K$71) + SUM($K$74:$K$74)</f>
        <v>0</v>
      </c>
    </row>
    <row r="77" spans="1:11" x14ac:dyDescent="0.25">
      <c r="A77" s="4"/>
      <c r="B77" s="6" t="s">
        <v>47</v>
      </c>
      <c r="C77" s="15"/>
      <c r="D77" s="15"/>
      <c r="E77" s="11"/>
      <c r="F77" s="11"/>
      <c r="G77" s="11"/>
      <c r="H77" s="11"/>
      <c r="I77" s="11"/>
      <c r="J77" s="15"/>
      <c r="K77" s="11"/>
    </row>
    <row r="78" spans="1:11" ht="15.75" x14ac:dyDescent="0.25">
      <c r="A78" s="2" t="s">
        <v>95</v>
      </c>
      <c r="B78" s="3" t="s">
        <v>96</v>
      </c>
      <c r="C78" s="15"/>
      <c r="D78" s="15"/>
      <c r="E78" s="11"/>
      <c r="F78" s="11"/>
      <c r="G78" s="11"/>
      <c r="H78" s="11"/>
      <c r="I78" s="11"/>
      <c r="J78" s="15"/>
      <c r="K78" s="11"/>
    </row>
    <row r="79" spans="1:11" s="23" customFormat="1" x14ac:dyDescent="0.25">
      <c r="A79" s="19" t="s">
        <v>13</v>
      </c>
      <c r="B79" s="20" t="s">
        <v>14</v>
      </c>
      <c r="C79" s="21">
        <v>8</v>
      </c>
      <c r="D79" s="21">
        <v>1343</v>
      </c>
      <c r="E79" s="22">
        <v>6.9999999999999902E-4</v>
      </c>
      <c r="F79" s="22">
        <v>6.22160000000002</v>
      </c>
      <c r="G79" s="22">
        <v>-6.2209000000000199</v>
      </c>
      <c r="H79" s="22">
        <v>97.342399999999998</v>
      </c>
      <c r="I79" s="22">
        <v>114.2623</v>
      </c>
      <c r="J79" s="21">
        <v>0</v>
      </c>
      <c r="K79" s="22">
        <v>0</v>
      </c>
    </row>
    <row r="80" spans="1:11" s="23" customFormat="1" x14ac:dyDescent="0.25">
      <c r="A80" s="24"/>
      <c r="B80" s="24"/>
      <c r="C80" s="25"/>
      <c r="D80" s="25"/>
      <c r="E80" s="26"/>
      <c r="F80" s="26"/>
      <c r="G80" s="26"/>
      <c r="H80" s="26"/>
      <c r="I80" s="26"/>
      <c r="J80" s="25"/>
      <c r="K80" s="26"/>
    </row>
    <row r="81" spans="1:11" s="23" customFormat="1" x14ac:dyDescent="0.25">
      <c r="A81" s="19" t="s">
        <v>49</v>
      </c>
      <c r="B81" s="20" t="s">
        <v>50</v>
      </c>
      <c r="C81" s="21">
        <v>0</v>
      </c>
      <c r="D81" s="21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1">
        <v>0</v>
      </c>
      <c r="K81" s="22">
        <v>0</v>
      </c>
    </row>
    <row r="82" spans="1:11" s="23" customFormat="1" x14ac:dyDescent="0.25">
      <c r="A82" s="24"/>
      <c r="B82" s="24"/>
      <c r="C82" s="25"/>
      <c r="D82" s="25"/>
      <c r="E82" s="26"/>
      <c r="F82" s="26"/>
      <c r="G82" s="26"/>
      <c r="H82" s="26"/>
      <c r="I82" s="26"/>
      <c r="J82" s="25"/>
      <c r="K82" s="26"/>
    </row>
    <row r="83" spans="1:11" s="23" customFormat="1" x14ac:dyDescent="0.25">
      <c r="A83" s="19" t="s">
        <v>63</v>
      </c>
      <c r="B83" s="20" t="s">
        <v>78</v>
      </c>
      <c r="C83" s="21">
        <v>0</v>
      </c>
      <c r="D83" s="21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1">
        <v>0</v>
      </c>
      <c r="K83" s="22">
        <v>0</v>
      </c>
    </row>
    <row r="84" spans="1:11" x14ac:dyDescent="0.25">
      <c r="A84" s="4"/>
      <c r="B84" s="4"/>
      <c r="C84" s="15"/>
      <c r="D84" s="15"/>
      <c r="E84" s="11"/>
      <c r="F84" s="11"/>
      <c r="G84" s="11"/>
      <c r="H84" s="11"/>
      <c r="I84" s="11"/>
      <c r="J84" s="15"/>
      <c r="K84" s="11"/>
    </row>
    <row r="85" spans="1:11" x14ac:dyDescent="0.25">
      <c r="A85" s="8" t="s">
        <v>47</v>
      </c>
      <c r="B85" s="8" t="s">
        <v>97</v>
      </c>
      <c r="C85" s="16">
        <f>SUM($C$79:$C$83)</f>
        <v>8</v>
      </c>
      <c r="D85" s="16">
        <f>SUM($D$79:$D$83)</f>
        <v>1343</v>
      </c>
      <c r="E85" s="12">
        <f>SUM($E$79:$E$83)</f>
        <v>6.9999999999999902E-4</v>
      </c>
      <c r="F85" s="12">
        <f>SUM($F$79:$F$83)</f>
        <v>6.22160000000002</v>
      </c>
      <c r="G85" s="12">
        <f>SUM($G$79:$G$83)</f>
        <v>-6.2209000000000199</v>
      </c>
      <c r="H85" s="12">
        <f>SUM($H$79:$H$83)</f>
        <v>97.342399999999998</v>
      </c>
      <c r="I85" s="12">
        <f>SUM($I$79:$I$83)</f>
        <v>114.2623</v>
      </c>
      <c r="J85" s="16">
        <f>SUM($J$79:$J$83)</f>
        <v>0</v>
      </c>
      <c r="K85" s="12">
        <f>SUM($K$79:$K$83)</f>
        <v>0</v>
      </c>
    </row>
    <row r="86" spans="1:11" x14ac:dyDescent="0.25">
      <c r="A86" s="4"/>
      <c r="B86" s="5" t="s">
        <v>47</v>
      </c>
      <c r="C86" s="15"/>
      <c r="D86" s="15"/>
      <c r="E86" s="11"/>
      <c r="F86" s="11"/>
      <c r="G86" s="11"/>
      <c r="H86" s="11"/>
      <c r="I86" s="11"/>
      <c r="J86" s="15"/>
      <c r="K86" s="11"/>
    </row>
    <row r="87" spans="1:11" x14ac:dyDescent="0.25">
      <c r="A87" s="8" t="s">
        <v>47</v>
      </c>
      <c r="B87" s="8" t="s">
        <v>98</v>
      </c>
      <c r="C87" s="16">
        <f>SUM($C$59:$C$59) + SUM($C$76:$C$76) + SUM($C$85:$C$85)</f>
        <v>1760</v>
      </c>
      <c r="D87" s="16">
        <f>SUM($D$59:$D$59) + SUM($D$76:$D$76) + SUM($D$85:$D$85)</f>
        <v>234508071</v>
      </c>
      <c r="E87" s="12">
        <f>SUM($E$59:$E$59) + SUM($E$76:$E$76) + SUM($E$85:$E$85)</f>
        <v>3565857.1818324304</v>
      </c>
      <c r="F87" s="12">
        <f>SUM($F$59:$F$59) + SUM($F$76:$F$76) + SUM($F$85:$F$85)</f>
        <v>3502677.5573872197</v>
      </c>
      <c r="G87" s="12">
        <f>SUM($G$59:$G$59) + SUM($G$76:$G$76) + SUM($G$85:$G$85)</f>
        <v>63179.624445209818</v>
      </c>
      <c r="H87" s="12">
        <f>SUM($H$59:$H$59) + SUM($H$76:$H$76) + SUM($H$85:$H$85)</f>
        <v>6574287.2034216896</v>
      </c>
      <c r="I87" s="12">
        <f>SUM($I$59:$I$59) + SUM($I$76:$I$76) + SUM($I$85:$I$85)</f>
        <v>6670186.2660516007</v>
      </c>
      <c r="J87" s="16">
        <f>SUM($J$59:$J$59) + SUM($J$76:$J$76) + SUM($J$85:$J$85)</f>
        <v>10</v>
      </c>
      <c r="K87" s="12">
        <f>SUM($K$59:$K$59) + SUM($K$76:$K$76) + SUM($K$85:$K$85)</f>
        <v>0</v>
      </c>
    </row>
    <row r="88" spans="1:11" x14ac:dyDescent="0.25">
      <c r="A88" s="4"/>
      <c r="B88" s="5" t="s">
        <v>47</v>
      </c>
      <c r="C88" s="15"/>
      <c r="D88" s="15"/>
      <c r="E88" s="11"/>
      <c r="F88" s="11"/>
      <c r="G88" s="11"/>
      <c r="H88" s="11"/>
      <c r="I88" s="11"/>
      <c r="J88" s="15"/>
      <c r="K88" s="11"/>
    </row>
    <row r="89" spans="1:11" x14ac:dyDescent="0.25">
      <c r="A89" s="4"/>
      <c r="B89" s="6" t="s">
        <v>99</v>
      </c>
      <c r="C89" s="13">
        <v>94</v>
      </c>
      <c r="D89" s="13">
        <v>3481432</v>
      </c>
      <c r="E89" s="9">
        <v>8180.7755899100002</v>
      </c>
      <c r="F89" s="9">
        <v>4003.6885350500002</v>
      </c>
      <c r="G89" s="9">
        <v>4177.0870548599996</v>
      </c>
      <c r="H89" s="9">
        <v>97260.961551179993</v>
      </c>
      <c r="I89" s="9">
        <v>95165.312489300006</v>
      </c>
      <c r="J89" s="13">
        <v>0</v>
      </c>
      <c r="K89" s="9">
        <v>0</v>
      </c>
    </row>
    <row r="90" spans="1:11" x14ac:dyDescent="0.25">
      <c r="C90" s="17"/>
      <c r="D90" s="17"/>
      <c r="J90" s="17"/>
    </row>
    <row r="91" spans="1:11" x14ac:dyDescent="0.25">
      <c r="C91" s="17"/>
      <c r="D91" s="17"/>
      <c r="J91" s="17"/>
    </row>
    <row r="92" spans="1:11" x14ac:dyDescent="0.25">
      <c r="C92" s="17"/>
      <c r="D92" s="17"/>
      <c r="J92" s="17"/>
    </row>
    <row r="93" spans="1:11" x14ac:dyDescent="0.25">
      <c r="C93" s="17"/>
      <c r="D93" s="17"/>
      <c r="J93" s="17"/>
    </row>
    <row r="94" spans="1:11" x14ac:dyDescent="0.25">
      <c r="C94" s="17"/>
      <c r="D94" s="17"/>
      <c r="J94" s="17"/>
    </row>
    <row r="95" spans="1:11" x14ac:dyDescent="0.25">
      <c r="C95" s="17"/>
      <c r="D95" s="17"/>
      <c r="J95" s="17"/>
    </row>
    <row r="96" spans="1:11" x14ac:dyDescent="0.25">
      <c r="C96" s="17"/>
      <c r="D96" s="17"/>
      <c r="J96" s="17"/>
    </row>
    <row r="97" spans="3:10" x14ac:dyDescent="0.25">
      <c r="C97" s="17"/>
      <c r="D97" s="17"/>
      <c r="J97" s="17"/>
    </row>
    <row r="98" spans="3:10" x14ac:dyDescent="0.25">
      <c r="C98" s="17"/>
      <c r="D98" s="17"/>
      <c r="J98" s="17"/>
    </row>
    <row r="99" spans="3:10" x14ac:dyDescent="0.25">
      <c r="C99" s="17"/>
      <c r="D99" s="17"/>
      <c r="J99" s="17"/>
    </row>
    <row r="100" spans="3:10" x14ac:dyDescent="0.25">
      <c r="C100" s="17"/>
      <c r="D100" s="17"/>
      <c r="J100" s="17"/>
    </row>
    <row r="101" spans="3:10" x14ac:dyDescent="0.25">
      <c r="C101" s="17"/>
      <c r="D101" s="17"/>
      <c r="J101" s="17"/>
    </row>
    <row r="102" spans="3:10" x14ac:dyDescent="0.25">
      <c r="C102" s="17"/>
      <c r="D102" s="17"/>
      <c r="J102" s="17"/>
    </row>
    <row r="103" spans="3:10" x14ac:dyDescent="0.25">
      <c r="C103" s="17"/>
      <c r="D103" s="17"/>
      <c r="J103" s="17"/>
    </row>
    <row r="104" spans="3:10" x14ac:dyDescent="0.25">
      <c r="C104" s="17"/>
      <c r="D104" s="17"/>
      <c r="J104" s="17"/>
    </row>
    <row r="105" spans="3:10" x14ac:dyDescent="0.25">
      <c r="C105" s="17"/>
      <c r="D105" s="17"/>
      <c r="J105" s="17"/>
    </row>
    <row r="106" spans="3:10" x14ac:dyDescent="0.25">
      <c r="C106" s="17"/>
      <c r="D106" s="17"/>
      <c r="J106" s="17"/>
    </row>
    <row r="107" spans="3:10" x14ac:dyDescent="0.25">
      <c r="C107" s="17"/>
      <c r="D107" s="17"/>
    </row>
    <row r="108" spans="3:10" x14ac:dyDescent="0.25">
      <c r="C108" s="17"/>
      <c r="D108" s="17"/>
    </row>
    <row r="109" spans="3:10" x14ac:dyDescent="0.25">
      <c r="C109" s="17"/>
      <c r="D109" s="17"/>
    </row>
    <row r="110" spans="3:10" x14ac:dyDescent="0.25">
      <c r="C110" s="17"/>
      <c r="D110" s="17"/>
    </row>
    <row r="111" spans="3:10" x14ac:dyDescent="0.25">
      <c r="C111" s="17"/>
      <c r="D111" s="17"/>
    </row>
    <row r="112" spans="3:10" x14ac:dyDescent="0.25">
      <c r="C112" s="17"/>
      <c r="D112" s="17"/>
    </row>
  </sheetData>
  <mergeCells count="2">
    <mergeCell ref="A1:K1"/>
    <mergeCell ref="A2:K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6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4</xdr:col>
                <xdr:colOff>819150</xdr:colOff>
                <xdr:row>0</xdr:row>
                <xdr:rowOff>85725</xdr:rowOff>
              </from>
              <to>
                <xdr:col>5</xdr:col>
                <xdr:colOff>228600</xdr:colOff>
                <xdr:row>0</xdr:row>
                <xdr:rowOff>581025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44B9-153C-4B49-B831-810606706EBB}">
  <sheetPr>
    <pageSetUpPr fitToPage="1"/>
  </sheetPr>
  <dimension ref="A5:N62"/>
  <sheetViews>
    <sheetView workbookViewId="0">
      <selection activeCell="A5" sqref="A5"/>
    </sheetView>
  </sheetViews>
  <sheetFormatPr defaultColWidth="9.140625" defaultRowHeight="15" x14ac:dyDescent="0.25"/>
  <cols>
    <col min="1" max="1" width="50.28515625" customWidth="1"/>
    <col min="2" max="2" width="9.85546875" style="30" customWidth="1"/>
    <col min="3" max="3" width="10.5703125" style="30" customWidth="1"/>
    <col min="4" max="4" width="10.28515625" style="30" customWidth="1"/>
    <col min="5" max="5" width="11.28515625" style="30" customWidth="1"/>
    <col min="6" max="6" width="10.5703125" style="30" customWidth="1"/>
    <col min="7" max="7" width="14.28515625" style="30" customWidth="1"/>
    <col min="8" max="8" width="8.5703125" customWidth="1"/>
    <col min="9" max="9" width="11" customWidth="1"/>
  </cols>
  <sheetData>
    <row r="5" spans="1:12" x14ac:dyDescent="0.25">
      <c r="A5" s="29" t="s">
        <v>101</v>
      </c>
    </row>
    <row r="6" spans="1:12" x14ac:dyDescent="0.25">
      <c r="F6" s="31" t="s">
        <v>102</v>
      </c>
    </row>
    <row r="7" spans="1:12" x14ac:dyDescent="0.25">
      <c r="A7" s="32"/>
      <c r="B7" s="33" t="s">
        <v>103</v>
      </c>
      <c r="C7" s="33"/>
      <c r="D7" s="33" t="s">
        <v>104</v>
      </c>
      <c r="E7" s="33"/>
      <c r="F7" s="33" t="s">
        <v>105</v>
      </c>
      <c r="G7" s="33"/>
    </row>
    <row r="8" spans="1:12" s="36" customFormat="1" ht="30" x14ac:dyDescent="0.25">
      <c r="A8" s="34"/>
      <c r="B8" s="35" t="s">
        <v>106</v>
      </c>
      <c r="C8" s="35" t="s">
        <v>107</v>
      </c>
      <c r="D8" s="35" t="s">
        <v>106</v>
      </c>
      <c r="E8" s="35" t="s">
        <v>107</v>
      </c>
      <c r="F8" s="35" t="s">
        <v>106</v>
      </c>
      <c r="G8" s="35" t="s">
        <v>107</v>
      </c>
    </row>
    <row r="9" spans="1:12" s="36" customFormat="1" x14ac:dyDescent="0.25">
      <c r="A9" s="37" t="s">
        <v>108</v>
      </c>
      <c r="B9" s="35"/>
      <c r="C9" s="35"/>
      <c r="D9" s="35"/>
      <c r="E9" s="35"/>
      <c r="F9" s="35"/>
      <c r="G9" s="35"/>
    </row>
    <row r="10" spans="1:12" s="36" customFormat="1" x14ac:dyDescent="0.25">
      <c r="A10" s="38" t="s">
        <v>26</v>
      </c>
      <c r="B10" s="39">
        <v>1</v>
      </c>
      <c r="C10" s="39">
        <v>520</v>
      </c>
      <c r="D10" s="39">
        <v>0</v>
      </c>
      <c r="E10" s="39">
        <v>0</v>
      </c>
      <c r="F10" s="39">
        <v>1</v>
      </c>
      <c r="G10" s="39">
        <v>520</v>
      </c>
    </row>
    <row r="11" spans="1:12" s="36" customFormat="1" x14ac:dyDescent="0.25">
      <c r="A11" s="38" t="s">
        <v>42</v>
      </c>
      <c r="B11" s="39">
        <v>1</v>
      </c>
      <c r="C11" s="39">
        <v>40</v>
      </c>
      <c r="D11" s="39">
        <v>0</v>
      </c>
      <c r="E11" s="39">
        <v>0</v>
      </c>
      <c r="F11" s="39">
        <v>1</v>
      </c>
      <c r="G11" s="39">
        <v>40</v>
      </c>
    </row>
    <row r="12" spans="1:12" s="36" customFormat="1" x14ac:dyDescent="0.25">
      <c r="A12" s="40" t="s">
        <v>24</v>
      </c>
      <c r="B12" s="39">
        <v>1</v>
      </c>
      <c r="C12" s="39">
        <v>281</v>
      </c>
      <c r="D12" s="39">
        <v>0</v>
      </c>
      <c r="E12" s="39">
        <v>0</v>
      </c>
      <c r="F12" s="39">
        <v>1</v>
      </c>
      <c r="G12" s="39">
        <v>281</v>
      </c>
    </row>
    <row r="13" spans="1:12" s="36" customFormat="1" x14ac:dyDescent="0.25">
      <c r="A13" s="40" t="s">
        <v>22</v>
      </c>
      <c r="B13" s="39">
        <v>2</v>
      </c>
      <c r="C13" s="39">
        <v>928</v>
      </c>
      <c r="D13" s="39">
        <v>0</v>
      </c>
      <c r="E13" s="39">
        <v>0</v>
      </c>
      <c r="F13" s="39">
        <v>2</v>
      </c>
      <c r="G13" s="39">
        <v>928</v>
      </c>
    </row>
    <row r="14" spans="1:12" s="36" customFormat="1" x14ac:dyDescent="0.25">
      <c r="A14" s="41" t="s">
        <v>87</v>
      </c>
      <c r="B14" s="39">
        <v>0</v>
      </c>
      <c r="C14" s="39">
        <v>0</v>
      </c>
      <c r="D14" s="39">
        <v>1</v>
      </c>
      <c r="E14" s="39">
        <v>72</v>
      </c>
      <c r="F14" s="39">
        <v>1</v>
      </c>
      <c r="G14" s="39">
        <v>72</v>
      </c>
    </row>
    <row r="15" spans="1:12" s="36" customFormat="1" x14ac:dyDescent="0.25">
      <c r="A15" s="42" t="s">
        <v>109</v>
      </c>
      <c r="B15" s="35">
        <v>5</v>
      </c>
      <c r="C15" s="35">
        <v>1769</v>
      </c>
      <c r="D15" s="35">
        <v>1</v>
      </c>
      <c r="E15" s="35">
        <v>72</v>
      </c>
      <c r="F15" s="35">
        <v>6</v>
      </c>
      <c r="G15" s="35">
        <v>1841</v>
      </c>
    </row>
    <row r="16" spans="1:12" x14ac:dyDescent="0.25">
      <c r="A16" s="42" t="s">
        <v>110</v>
      </c>
      <c r="B16" s="43"/>
      <c r="C16" s="43"/>
      <c r="D16" s="44"/>
      <c r="E16" s="44"/>
      <c r="F16" s="45"/>
      <c r="G16" s="45"/>
      <c r="H16" s="46"/>
      <c r="I16" s="46"/>
      <c r="J16" s="46"/>
      <c r="K16" s="46"/>
      <c r="L16" s="46"/>
    </row>
    <row r="17" spans="1:12" x14ac:dyDescent="0.25">
      <c r="A17" s="47" t="s">
        <v>52</v>
      </c>
      <c r="B17" s="43">
        <v>1</v>
      </c>
      <c r="C17" s="43">
        <v>149</v>
      </c>
      <c r="D17" s="43">
        <v>0</v>
      </c>
      <c r="E17" s="43">
        <v>0</v>
      </c>
      <c r="F17" s="48">
        <v>1</v>
      </c>
      <c r="G17" s="48">
        <v>149</v>
      </c>
      <c r="H17" s="46"/>
      <c r="I17" s="46"/>
      <c r="J17" s="46"/>
      <c r="K17" s="46"/>
      <c r="L17" s="46"/>
    </row>
    <row r="18" spans="1:12" x14ac:dyDescent="0.25">
      <c r="A18" s="47" t="s">
        <v>54</v>
      </c>
      <c r="B18" s="43">
        <v>1</v>
      </c>
      <c r="C18" s="43">
        <v>47</v>
      </c>
      <c r="D18" s="43">
        <v>0</v>
      </c>
      <c r="E18" s="43">
        <v>0</v>
      </c>
      <c r="F18" s="48">
        <v>1</v>
      </c>
      <c r="G18" s="48">
        <v>47</v>
      </c>
      <c r="H18" s="46"/>
      <c r="I18" s="46"/>
      <c r="J18" s="46"/>
      <c r="K18" s="46"/>
      <c r="L18" s="46"/>
    </row>
    <row r="19" spans="1:12" x14ac:dyDescent="0.25">
      <c r="A19" s="47" t="s">
        <v>51</v>
      </c>
      <c r="B19" s="43">
        <v>1</v>
      </c>
      <c r="C19" s="43">
        <v>423</v>
      </c>
      <c r="D19" s="43">
        <v>0</v>
      </c>
      <c r="E19" s="43">
        <v>0</v>
      </c>
      <c r="F19" s="48">
        <v>1</v>
      </c>
      <c r="G19" s="48">
        <v>423</v>
      </c>
      <c r="H19" s="46"/>
      <c r="I19" s="46"/>
      <c r="J19" s="46"/>
      <c r="K19" s="46"/>
      <c r="L19" s="46"/>
    </row>
    <row r="20" spans="1:12" x14ac:dyDescent="0.25">
      <c r="A20" s="49" t="s">
        <v>55</v>
      </c>
      <c r="B20" s="43">
        <v>1</v>
      </c>
      <c r="C20" s="43">
        <v>1040</v>
      </c>
      <c r="D20" s="43">
        <v>0</v>
      </c>
      <c r="E20" s="43">
        <v>0</v>
      </c>
      <c r="F20" s="48">
        <v>1</v>
      </c>
      <c r="G20" s="48">
        <v>1040</v>
      </c>
      <c r="H20" s="46"/>
      <c r="I20" s="46"/>
      <c r="J20" s="46"/>
      <c r="K20" s="46"/>
      <c r="L20" s="46"/>
    </row>
    <row r="21" spans="1:12" x14ac:dyDescent="0.25">
      <c r="A21" s="40" t="s">
        <v>111</v>
      </c>
      <c r="B21" s="43">
        <v>1</v>
      </c>
      <c r="C21" s="43">
        <v>221</v>
      </c>
      <c r="D21" s="43">
        <v>0</v>
      </c>
      <c r="E21" s="43">
        <v>0</v>
      </c>
      <c r="F21" s="48">
        <v>1</v>
      </c>
      <c r="G21" s="48">
        <v>221</v>
      </c>
      <c r="H21" s="46"/>
      <c r="I21" s="46"/>
      <c r="J21" s="46"/>
      <c r="K21" s="46"/>
      <c r="L21" s="46"/>
    </row>
    <row r="22" spans="1:12" x14ac:dyDescent="0.25">
      <c r="A22" s="32" t="s">
        <v>60</v>
      </c>
      <c r="B22" s="43">
        <v>1</v>
      </c>
      <c r="C22" s="43">
        <v>29</v>
      </c>
      <c r="D22" s="43">
        <v>0</v>
      </c>
      <c r="E22" s="43">
        <v>0</v>
      </c>
      <c r="F22" s="48">
        <v>1</v>
      </c>
      <c r="G22" s="48">
        <v>29</v>
      </c>
      <c r="H22" s="46"/>
      <c r="I22" s="46"/>
      <c r="J22" s="46"/>
      <c r="K22" s="46"/>
      <c r="L22" s="46"/>
    </row>
    <row r="23" spans="1:12" ht="15.75" customHeight="1" x14ac:dyDescent="0.25">
      <c r="A23" s="32" t="s">
        <v>59</v>
      </c>
      <c r="B23" s="32">
        <v>11</v>
      </c>
      <c r="C23" s="71">
        <v>4950</v>
      </c>
      <c r="D23" s="43">
        <v>0</v>
      </c>
      <c r="E23" s="43">
        <v>0</v>
      </c>
      <c r="F23" s="48">
        <v>11</v>
      </c>
      <c r="G23" s="48">
        <v>4950</v>
      </c>
      <c r="H23" s="46"/>
      <c r="I23" s="46"/>
      <c r="J23" s="46"/>
      <c r="K23" s="46"/>
      <c r="L23" s="46"/>
    </row>
    <row r="24" spans="1:12" ht="15.75" customHeight="1" x14ac:dyDescent="0.25">
      <c r="A24" s="42" t="s">
        <v>112</v>
      </c>
      <c r="B24" s="50">
        <v>17</v>
      </c>
      <c r="C24" s="50">
        <v>6859</v>
      </c>
      <c r="D24" s="50">
        <v>0</v>
      </c>
      <c r="E24" s="50">
        <v>0</v>
      </c>
      <c r="F24" s="50">
        <v>17</v>
      </c>
      <c r="G24" s="50">
        <v>6859</v>
      </c>
      <c r="H24" s="46"/>
      <c r="I24" s="46"/>
      <c r="J24" s="46"/>
      <c r="K24" s="46"/>
      <c r="L24" s="46"/>
    </row>
    <row r="25" spans="1:12" ht="15.75" customHeight="1" x14ac:dyDescent="0.25">
      <c r="A25" s="42" t="s">
        <v>113</v>
      </c>
      <c r="B25" s="32"/>
      <c r="C25" s="51"/>
      <c r="D25" s="52"/>
      <c r="E25" s="52"/>
      <c r="F25" s="44"/>
      <c r="G25" s="44"/>
      <c r="H25" s="46"/>
      <c r="I25" s="46"/>
      <c r="J25" s="46"/>
      <c r="K25" s="46"/>
      <c r="L25" s="46"/>
    </row>
    <row r="26" spans="1:12" ht="15.75" customHeight="1" x14ac:dyDescent="0.25">
      <c r="A26" s="53" t="s">
        <v>114</v>
      </c>
      <c r="B26" s="32">
        <v>1</v>
      </c>
      <c r="C26" s="51">
        <v>520</v>
      </c>
      <c r="D26" s="52">
        <v>0</v>
      </c>
      <c r="E26" s="52">
        <v>0</v>
      </c>
      <c r="F26" s="44">
        <v>1</v>
      </c>
      <c r="G26" s="44">
        <v>520</v>
      </c>
      <c r="H26" s="46"/>
      <c r="I26" s="46"/>
      <c r="J26" s="46"/>
      <c r="K26" s="46"/>
      <c r="L26" s="46"/>
    </row>
    <row r="27" spans="1:12" ht="15.75" customHeight="1" x14ac:dyDescent="0.25">
      <c r="A27" s="53" t="s">
        <v>68</v>
      </c>
      <c r="B27" s="32">
        <v>1</v>
      </c>
      <c r="C27" s="32">
        <v>445</v>
      </c>
      <c r="D27" s="52">
        <v>0</v>
      </c>
      <c r="E27" s="52">
        <v>0</v>
      </c>
      <c r="F27" s="44">
        <v>1</v>
      </c>
      <c r="G27" s="44">
        <v>445</v>
      </c>
      <c r="H27" s="46"/>
      <c r="I27" s="46"/>
      <c r="J27" s="46"/>
      <c r="K27" s="46"/>
      <c r="L27" s="46"/>
    </row>
    <row r="28" spans="1:12" ht="15.75" customHeight="1" x14ac:dyDescent="0.25">
      <c r="A28" s="53" t="s">
        <v>70</v>
      </c>
      <c r="B28" s="32">
        <v>1</v>
      </c>
      <c r="C28" s="51">
        <v>29</v>
      </c>
      <c r="D28" s="52">
        <v>0</v>
      </c>
      <c r="E28" s="52">
        <v>0</v>
      </c>
      <c r="F28" s="44">
        <v>1</v>
      </c>
      <c r="G28" s="44">
        <v>29</v>
      </c>
      <c r="H28" s="46"/>
      <c r="I28" s="46"/>
      <c r="J28" s="46"/>
      <c r="K28" s="46"/>
      <c r="L28" s="46"/>
    </row>
    <row r="29" spans="1:12" s="29" customFormat="1" x14ac:dyDescent="0.25">
      <c r="A29" s="42" t="s">
        <v>115</v>
      </c>
      <c r="B29" s="54">
        <v>3</v>
      </c>
      <c r="C29" s="54">
        <v>994</v>
      </c>
      <c r="D29" s="54">
        <v>0</v>
      </c>
      <c r="E29" s="54">
        <v>0</v>
      </c>
      <c r="F29" s="54">
        <v>3</v>
      </c>
      <c r="G29" s="54">
        <v>994</v>
      </c>
      <c r="H29" s="46"/>
      <c r="K29" s="46"/>
      <c r="L29" s="46"/>
    </row>
    <row r="30" spans="1:12" ht="15.75" customHeight="1" x14ac:dyDescent="0.25">
      <c r="A30" s="55" t="s">
        <v>116</v>
      </c>
      <c r="B30" s="56"/>
      <c r="C30" s="56"/>
      <c r="D30" s="56"/>
      <c r="E30" s="56"/>
      <c r="F30" s="45"/>
      <c r="G30" s="45"/>
      <c r="H30" s="46"/>
      <c r="I30" s="29"/>
      <c r="J30" s="29"/>
      <c r="K30" s="46"/>
      <c r="L30" s="46"/>
    </row>
    <row r="31" spans="1:12" ht="15.75" customHeight="1" x14ac:dyDescent="0.25">
      <c r="A31" s="57" t="s">
        <v>79</v>
      </c>
      <c r="B31" s="56">
        <v>27</v>
      </c>
      <c r="C31" s="56">
        <v>2791</v>
      </c>
      <c r="D31" s="52">
        <v>0</v>
      </c>
      <c r="E31" s="52">
        <v>0</v>
      </c>
      <c r="F31" s="43">
        <v>27</v>
      </c>
      <c r="G31" s="44">
        <v>2791</v>
      </c>
      <c r="H31" s="46"/>
      <c r="I31" s="29"/>
      <c r="J31" s="29"/>
      <c r="K31" s="46"/>
      <c r="L31" s="46"/>
    </row>
    <row r="32" spans="1:12" ht="15.75" customHeight="1" x14ac:dyDescent="0.25">
      <c r="A32" s="57" t="s">
        <v>117</v>
      </c>
      <c r="B32" s="56">
        <v>2</v>
      </c>
      <c r="C32" s="56">
        <v>23</v>
      </c>
      <c r="D32" s="52">
        <v>0</v>
      </c>
      <c r="E32" s="52">
        <v>0</v>
      </c>
      <c r="F32" s="43">
        <v>2</v>
      </c>
      <c r="G32" s="44">
        <v>23</v>
      </c>
      <c r="H32" s="46"/>
      <c r="I32" s="29"/>
      <c r="J32" s="29"/>
      <c r="K32" s="46"/>
      <c r="L32" s="46"/>
    </row>
    <row r="33" spans="1:14" ht="15.75" customHeight="1" x14ac:dyDescent="0.25">
      <c r="A33" s="32" t="s">
        <v>81</v>
      </c>
      <c r="B33" s="56">
        <v>16</v>
      </c>
      <c r="C33" s="56">
        <v>150</v>
      </c>
      <c r="D33" s="52">
        <v>0</v>
      </c>
      <c r="E33" s="52">
        <v>0</v>
      </c>
      <c r="F33" s="43">
        <v>16</v>
      </c>
      <c r="G33" s="44">
        <v>150</v>
      </c>
      <c r="H33" s="46"/>
      <c r="I33" s="29"/>
      <c r="J33" s="29"/>
      <c r="K33" s="46"/>
      <c r="L33" s="46"/>
    </row>
    <row r="34" spans="1:14" s="29" customFormat="1" x14ac:dyDescent="0.25">
      <c r="A34" s="42" t="s">
        <v>118</v>
      </c>
      <c r="B34" s="45">
        <v>45</v>
      </c>
      <c r="C34" s="45">
        <v>2964</v>
      </c>
      <c r="D34" s="45">
        <v>0</v>
      </c>
      <c r="E34" s="45">
        <v>0</v>
      </c>
      <c r="F34" s="45">
        <v>45</v>
      </c>
      <c r="G34" s="45">
        <v>2964</v>
      </c>
      <c r="H34" s="46"/>
      <c r="I34" s="46"/>
      <c r="J34" s="46"/>
      <c r="K34" s="46"/>
    </row>
    <row r="35" spans="1:14" s="29" customFormat="1" ht="15.75" customHeight="1" x14ac:dyDescent="0.25">
      <c r="A35" s="55" t="s">
        <v>119</v>
      </c>
      <c r="B35" s="45">
        <f>B15+B24+B29+B34</f>
        <v>70</v>
      </c>
      <c r="C35" s="45">
        <f>C15+C24+C29+C34</f>
        <v>12586</v>
      </c>
      <c r="D35" s="45">
        <f>D15+D24+D29+D34</f>
        <v>1</v>
      </c>
      <c r="E35" s="45">
        <f>E15+E24+E29+E34</f>
        <v>72</v>
      </c>
      <c r="F35" s="45">
        <f>F15+F24+F29+F34</f>
        <v>71</v>
      </c>
      <c r="G35" s="45">
        <f>G15+G24+G29+G34</f>
        <v>12658</v>
      </c>
      <c r="H35" s="46"/>
      <c r="I35" s="46"/>
      <c r="J35" s="46"/>
      <c r="K35" s="46"/>
      <c r="L35" s="46"/>
    </row>
    <row r="36" spans="1:14" x14ac:dyDescent="0.25">
      <c r="H36" s="46"/>
      <c r="I36" s="46"/>
      <c r="J36" s="46"/>
      <c r="K36" s="46"/>
      <c r="L36" s="46"/>
      <c r="M36" s="29"/>
      <c r="N36" s="29"/>
    </row>
    <row r="37" spans="1:14" x14ac:dyDescent="0.25">
      <c r="A37" s="58" t="s">
        <v>120</v>
      </c>
      <c r="H37" s="46"/>
      <c r="I37" s="46"/>
      <c r="J37" s="46"/>
      <c r="K37" s="46"/>
      <c r="L37" s="46"/>
      <c r="M37" s="46"/>
      <c r="N37" s="29"/>
    </row>
    <row r="38" spans="1:14" x14ac:dyDescent="0.25">
      <c r="A38" s="37" t="s">
        <v>121</v>
      </c>
      <c r="B38" s="59"/>
      <c r="C38" s="59"/>
      <c r="D38" s="59"/>
      <c r="E38" s="59"/>
      <c r="F38" s="59"/>
      <c r="G38" s="59"/>
      <c r="H38" s="46"/>
      <c r="I38" s="46"/>
      <c r="J38" s="46"/>
      <c r="K38" s="46"/>
      <c r="L38" s="46"/>
      <c r="M38" s="46"/>
      <c r="N38" s="29"/>
    </row>
    <row r="39" spans="1:14" ht="15" customHeight="1" x14ac:dyDescent="0.25">
      <c r="A39" s="37" t="s">
        <v>108</v>
      </c>
      <c r="B39" s="60"/>
      <c r="C39" s="60"/>
      <c r="D39" s="60"/>
      <c r="E39" s="60"/>
      <c r="F39" s="60"/>
      <c r="G39" s="60"/>
      <c r="H39" s="46"/>
      <c r="I39" s="46"/>
      <c r="J39" s="46"/>
      <c r="K39" s="46"/>
      <c r="L39" s="46"/>
      <c r="M39" s="46"/>
      <c r="N39" s="29"/>
    </row>
    <row r="40" spans="1:14" ht="15" customHeight="1" x14ac:dyDescent="0.25">
      <c r="A40" s="41" t="s">
        <v>26</v>
      </c>
      <c r="B40" s="61" t="s">
        <v>122</v>
      </c>
      <c r="C40" s="61"/>
      <c r="D40" s="61"/>
      <c r="E40" s="61"/>
      <c r="F40" s="61"/>
      <c r="G40" s="61"/>
      <c r="H40" s="46"/>
      <c r="I40" s="46"/>
      <c r="J40" s="46"/>
      <c r="K40" s="46"/>
      <c r="L40" s="46"/>
      <c r="M40" s="46"/>
      <c r="N40" s="29"/>
    </row>
    <row r="41" spans="1:14" ht="15" customHeight="1" x14ac:dyDescent="0.25">
      <c r="A41" s="41" t="s">
        <v>42</v>
      </c>
      <c r="B41" s="61" t="s">
        <v>123</v>
      </c>
      <c r="C41" s="61"/>
      <c r="D41" s="61"/>
      <c r="E41" s="61"/>
      <c r="F41" s="61"/>
      <c r="G41" s="61"/>
      <c r="H41" s="46"/>
      <c r="I41" s="46"/>
      <c r="J41" s="46"/>
      <c r="K41" s="46"/>
      <c r="L41" s="46"/>
      <c r="M41" s="46"/>
      <c r="N41" s="29"/>
    </row>
    <row r="42" spans="1:14" ht="15" customHeight="1" x14ac:dyDescent="0.25">
      <c r="A42" s="40" t="s">
        <v>24</v>
      </c>
      <c r="B42" s="61" t="s">
        <v>124</v>
      </c>
      <c r="C42" s="61"/>
      <c r="D42" s="61"/>
      <c r="E42" s="61"/>
      <c r="F42" s="61"/>
      <c r="G42" s="61"/>
      <c r="H42" s="46"/>
      <c r="I42" s="46"/>
      <c r="J42" s="46"/>
      <c r="K42" s="46"/>
      <c r="L42" s="46"/>
      <c r="M42" s="46"/>
      <c r="N42" s="29"/>
    </row>
    <row r="43" spans="1:14" ht="15" customHeight="1" x14ac:dyDescent="0.25">
      <c r="A43" s="40" t="s">
        <v>22</v>
      </c>
      <c r="B43" s="62" t="s">
        <v>125</v>
      </c>
      <c r="C43" s="63"/>
      <c r="D43" s="63"/>
      <c r="E43" s="63"/>
      <c r="F43" s="63"/>
      <c r="G43" s="64"/>
      <c r="H43" s="46"/>
      <c r="I43" s="46"/>
      <c r="J43" s="46"/>
      <c r="K43" s="46"/>
      <c r="L43" s="46"/>
      <c r="M43" s="46"/>
      <c r="N43" s="29"/>
    </row>
    <row r="44" spans="1:14" s="29" customFormat="1" ht="15" customHeight="1" x14ac:dyDescent="0.25">
      <c r="A44" s="65" t="s">
        <v>110</v>
      </c>
      <c r="B44" s="60"/>
      <c r="C44" s="60"/>
      <c r="D44" s="60"/>
      <c r="E44" s="60"/>
      <c r="F44" s="60"/>
      <c r="G44" s="60"/>
      <c r="H44" s="46"/>
      <c r="I44" s="46"/>
      <c r="J44" s="46"/>
      <c r="K44" s="46"/>
      <c r="L44" s="46"/>
      <c r="M44" s="46"/>
    </row>
    <row r="45" spans="1:14" s="29" customFormat="1" ht="15" customHeight="1" x14ac:dyDescent="0.25">
      <c r="A45" s="47" t="s">
        <v>52</v>
      </c>
      <c r="B45" s="62" t="s">
        <v>126</v>
      </c>
      <c r="C45" s="63"/>
      <c r="D45" s="63"/>
      <c r="E45" s="63"/>
      <c r="F45" s="63"/>
      <c r="G45" s="64"/>
      <c r="H45" s="46"/>
      <c r="I45" s="46"/>
      <c r="J45" s="46"/>
      <c r="K45" s="46"/>
      <c r="L45" s="46"/>
      <c r="M45" s="46"/>
    </row>
    <row r="46" spans="1:14" s="29" customFormat="1" ht="15" customHeight="1" x14ac:dyDescent="0.25">
      <c r="A46" s="47" t="s">
        <v>54</v>
      </c>
      <c r="B46" s="62" t="s">
        <v>127</v>
      </c>
      <c r="C46" s="63"/>
      <c r="D46" s="63"/>
      <c r="E46" s="63"/>
      <c r="F46" s="63"/>
      <c r="G46" s="64"/>
      <c r="H46" s="46"/>
      <c r="I46" s="46"/>
      <c r="J46" s="46"/>
      <c r="K46" s="46"/>
      <c r="L46" s="46"/>
      <c r="M46" s="46"/>
    </row>
    <row r="47" spans="1:14" s="29" customFormat="1" ht="15" customHeight="1" x14ac:dyDescent="0.25">
      <c r="A47" s="49" t="s">
        <v>55</v>
      </c>
      <c r="B47" s="66" t="s">
        <v>128</v>
      </c>
      <c r="C47" s="66"/>
      <c r="D47" s="66"/>
      <c r="E47" s="66"/>
      <c r="F47" s="66"/>
      <c r="G47" s="66"/>
      <c r="H47" s="46"/>
      <c r="I47" s="46"/>
      <c r="J47" s="46"/>
      <c r="K47" s="46"/>
      <c r="L47" s="46"/>
      <c r="M47" s="46"/>
    </row>
    <row r="48" spans="1:14" s="29" customFormat="1" ht="15" customHeight="1" x14ac:dyDescent="0.25">
      <c r="A48" s="47" t="s">
        <v>51</v>
      </c>
      <c r="B48" s="66" t="s">
        <v>129</v>
      </c>
      <c r="C48" s="66"/>
      <c r="D48" s="66"/>
      <c r="E48" s="66"/>
      <c r="F48" s="66"/>
      <c r="G48" s="66"/>
      <c r="H48" s="46"/>
      <c r="I48" s="46"/>
      <c r="J48" s="46"/>
      <c r="K48" s="46"/>
      <c r="L48" s="46"/>
      <c r="M48" s="46"/>
    </row>
    <row r="49" spans="1:14" s="29" customFormat="1" ht="15" customHeight="1" x14ac:dyDescent="0.25">
      <c r="A49" s="40" t="s">
        <v>111</v>
      </c>
      <c r="B49" s="62" t="s">
        <v>130</v>
      </c>
      <c r="C49" s="63"/>
      <c r="D49" s="63"/>
      <c r="E49" s="63"/>
      <c r="F49" s="63"/>
      <c r="G49" s="64"/>
      <c r="H49" s="46"/>
      <c r="I49" s="46"/>
      <c r="J49" s="46"/>
      <c r="K49" s="46"/>
      <c r="L49" s="46"/>
      <c r="M49" s="46"/>
    </row>
    <row r="50" spans="1:14" s="29" customFormat="1" ht="15" customHeight="1" x14ac:dyDescent="0.25">
      <c r="A50" s="67" t="s">
        <v>60</v>
      </c>
      <c r="B50" s="66" t="s">
        <v>131</v>
      </c>
      <c r="C50" s="66"/>
      <c r="D50" s="66"/>
      <c r="E50" s="66"/>
      <c r="F50" s="66"/>
      <c r="G50" s="66"/>
      <c r="H50" s="46"/>
      <c r="I50" s="46"/>
      <c r="J50" s="46"/>
      <c r="K50" s="46"/>
      <c r="L50" s="46"/>
      <c r="M50" s="46"/>
    </row>
    <row r="51" spans="1:14" s="46" customFormat="1" ht="91.5" customHeight="1" x14ac:dyDescent="0.25">
      <c r="A51" s="67" t="s">
        <v>59</v>
      </c>
      <c r="B51" s="62" t="s">
        <v>132</v>
      </c>
      <c r="C51" s="63"/>
      <c r="D51" s="63"/>
      <c r="E51" s="63"/>
      <c r="F51" s="63"/>
      <c r="G51" s="64"/>
      <c r="I51"/>
      <c r="J51"/>
      <c r="K51"/>
      <c r="N51" s="29"/>
    </row>
    <row r="52" spans="1:14" s="46" customFormat="1" ht="15" customHeight="1" x14ac:dyDescent="0.25">
      <c r="A52" s="42" t="s">
        <v>113</v>
      </c>
      <c r="B52" s="66"/>
      <c r="C52" s="66"/>
      <c r="D52" s="66"/>
      <c r="E52" s="66"/>
      <c r="F52" s="66"/>
      <c r="G52" s="66"/>
      <c r="I52"/>
      <c r="J52"/>
      <c r="K52"/>
      <c r="N52" s="29"/>
    </row>
    <row r="53" spans="1:14" s="46" customFormat="1" ht="15" customHeight="1" x14ac:dyDescent="0.25">
      <c r="A53" s="53" t="s">
        <v>114</v>
      </c>
      <c r="B53" s="68" t="s">
        <v>133</v>
      </c>
      <c r="C53" s="68"/>
      <c r="D53" s="68"/>
      <c r="E53" s="68"/>
      <c r="F53" s="68"/>
      <c r="G53" s="68"/>
      <c r="I53"/>
      <c r="J53"/>
      <c r="N53" s="29"/>
    </row>
    <row r="54" spans="1:14" s="46" customFormat="1" ht="15" customHeight="1" x14ac:dyDescent="0.25">
      <c r="A54" s="53" t="s">
        <v>68</v>
      </c>
      <c r="B54" s="68" t="s">
        <v>134</v>
      </c>
      <c r="C54" s="68"/>
      <c r="D54" s="68"/>
      <c r="E54" s="68"/>
      <c r="F54" s="68"/>
      <c r="G54" s="68"/>
      <c r="I54"/>
      <c r="J54"/>
      <c r="N54" s="29"/>
    </row>
    <row r="55" spans="1:14" s="46" customFormat="1" ht="15" customHeight="1" x14ac:dyDescent="0.25">
      <c r="A55" s="53" t="s">
        <v>70</v>
      </c>
      <c r="B55" s="68" t="s">
        <v>135</v>
      </c>
      <c r="C55" s="68"/>
      <c r="D55" s="68"/>
      <c r="E55" s="68"/>
      <c r="F55" s="68"/>
      <c r="G55" s="68"/>
      <c r="I55"/>
      <c r="J55"/>
      <c r="N55" s="29"/>
    </row>
    <row r="56" spans="1:14" ht="15" customHeight="1" x14ac:dyDescent="0.25">
      <c r="A56" s="55" t="s">
        <v>116</v>
      </c>
      <c r="B56" s="61"/>
      <c r="C56" s="61"/>
      <c r="D56" s="61"/>
      <c r="E56" s="61"/>
      <c r="F56" s="61"/>
      <c r="G56" s="61"/>
      <c r="L56" s="29"/>
    </row>
    <row r="57" spans="1:14" ht="291" customHeight="1" x14ac:dyDescent="0.25">
      <c r="A57" s="69" t="s">
        <v>79</v>
      </c>
      <c r="B57" s="70" t="s">
        <v>136</v>
      </c>
      <c r="C57" s="70"/>
      <c r="D57" s="70"/>
      <c r="E57" s="70"/>
      <c r="F57" s="70"/>
      <c r="G57" s="70"/>
    </row>
    <row r="58" spans="1:14" ht="15" customHeight="1" x14ac:dyDescent="0.25">
      <c r="A58" s="69" t="s">
        <v>117</v>
      </c>
      <c r="B58" s="61" t="s">
        <v>137</v>
      </c>
      <c r="C58" s="61"/>
      <c r="D58" s="61"/>
      <c r="E58" s="61"/>
      <c r="F58" s="61"/>
      <c r="G58" s="61"/>
    </row>
    <row r="59" spans="1:14" ht="108" customHeight="1" x14ac:dyDescent="0.25">
      <c r="A59" s="67" t="s">
        <v>81</v>
      </c>
      <c r="B59" s="70" t="s">
        <v>138</v>
      </c>
      <c r="C59" s="70"/>
      <c r="D59" s="70"/>
      <c r="E59" s="70"/>
      <c r="F59" s="70"/>
      <c r="G59" s="70"/>
    </row>
    <row r="60" spans="1:14" x14ac:dyDescent="0.25">
      <c r="A60" s="37" t="s">
        <v>139</v>
      </c>
      <c r="B60" s="70"/>
      <c r="C60" s="70"/>
      <c r="D60" s="70"/>
      <c r="E60" s="70"/>
      <c r="F60" s="70"/>
      <c r="G60" s="70"/>
    </row>
    <row r="61" spans="1:14" x14ac:dyDescent="0.25">
      <c r="A61" s="37" t="s">
        <v>108</v>
      </c>
      <c r="B61" s="70"/>
      <c r="C61" s="70"/>
      <c r="D61" s="70"/>
      <c r="E61" s="70"/>
      <c r="F61" s="70"/>
      <c r="G61" s="70"/>
    </row>
    <row r="62" spans="1:14" x14ac:dyDescent="0.25">
      <c r="A62" s="41" t="s">
        <v>87</v>
      </c>
      <c r="B62" s="70" t="s">
        <v>140</v>
      </c>
      <c r="C62" s="70"/>
      <c r="D62" s="70"/>
      <c r="E62" s="70"/>
      <c r="F62" s="70"/>
      <c r="G62" s="70"/>
    </row>
  </sheetData>
  <mergeCells count="28">
    <mergeCell ref="B59:G59"/>
    <mergeCell ref="B60:G60"/>
    <mergeCell ref="B61:G61"/>
    <mergeCell ref="B62:G62"/>
    <mergeCell ref="B53:G53"/>
    <mergeCell ref="B54:G54"/>
    <mergeCell ref="B55:G55"/>
    <mergeCell ref="B56:G56"/>
    <mergeCell ref="B57:G57"/>
    <mergeCell ref="B58:G58"/>
    <mergeCell ref="B47:G47"/>
    <mergeCell ref="B48:G48"/>
    <mergeCell ref="B49:G49"/>
    <mergeCell ref="B50:G50"/>
    <mergeCell ref="B51:G51"/>
    <mergeCell ref="B52:G52"/>
    <mergeCell ref="B41:G41"/>
    <mergeCell ref="B42:G42"/>
    <mergeCell ref="B43:G43"/>
    <mergeCell ref="B44:G44"/>
    <mergeCell ref="B45:G45"/>
    <mergeCell ref="B46:G46"/>
    <mergeCell ref="B7:C7"/>
    <mergeCell ref="D7:E7"/>
    <mergeCell ref="F7:G7"/>
    <mergeCell ref="B38:G38"/>
    <mergeCell ref="B39:G39"/>
    <mergeCell ref="B40:G4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6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2</xdr:col>
                <xdr:colOff>133350</xdr:colOff>
                <xdr:row>0</xdr:row>
                <xdr:rowOff>104775</xdr:rowOff>
              </from>
              <to>
                <xdr:col>3</xdr:col>
                <xdr:colOff>9525</xdr:colOff>
                <xdr:row>3</xdr:row>
                <xdr:rowOff>171450</xdr:rowOff>
              </to>
            </anchor>
          </objectPr>
        </oleObject>
      </mc:Choice>
      <mc:Fallback>
        <oleObject progId="Word.Picture.8" shapeId="2049" r:id="rId4"/>
      </mc:Fallback>
    </mc:AlternateContent>
    <mc:AlternateContent xmlns:mc="http://schemas.openxmlformats.org/markup-compatibility/2006">
      <mc:Choice Requires="x14">
        <oleObject progId="Word.Picture.8" shapeId="2050" r:id="rId6">
          <objectPr defaultSize="0" autoPict="0" r:id="rId5">
            <anchor moveWithCells="1" sizeWithCells="1">
              <from>
                <xdr:col>2</xdr:col>
                <xdr:colOff>133350</xdr:colOff>
                <xdr:row>0</xdr:row>
                <xdr:rowOff>104775</xdr:rowOff>
              </from>
              <to>
                <xdr:col>3</xdr:col>
                <xdr:colOff>9525</xdr:colOff>
                <xdr:row>3</xdr:row>
                <xdr:rowOff>171450</xdr:rowOff>
              </to>
            </anchor>
          </objectPr>
        </oleObject>
      </mc:Choice>
      <mc:Fallback>
        <oleObject progId="Word.Picture.8" shapeId="205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Jan-Mar 25</vt:lpstr>
      <vt:lpstr>New Schemes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Meena</cp:lastModifiedBy>
  <cp:lastPrinted>2025-04-30T12:02:36Z</cp:lastPrinted>
  <dcterms:created xsi:type="dcterms:W3CDTF">2025-04-16T13:20:03Z</dcterms:created>
  <dcterms:modified xsi:type="dcterms:W3CDTF">2025-04-30T12:02:58Z</dcterms:modified>
</cp:coreProperties>
</file>