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0730" windowHeight="11160" activeTab="0"/>
  </bookViews>
  <sheets>
    <sheet name="Jan-Mar 24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<sst xmlns="http://schemas.openxmlformats.org/spreadsheetml/2006/main" count="234" uniqueCount="136">
  <si>
    <t xml:space="preserve">Quarterly data for the quarter January - March 2024 </t>
  </si>
  <si>
    <t xml:space="preserve">Sr </t>
  </si>
  <si>
    <t xml:space="preserve">Scheme Name </t>
  </si>
  <si>
    <t>No. of Schemes as on March, 2024</t>
  </si>
  <si>
    <t>No. of Folios as on March, 2024</t>
  </si>
  <si>
    <t>Funds Mobilized during the period Jan - Mar 2024 (INR in crore)</t>
  </si>
  <si>
    <t>Net Inflow (+ve)/Outflow (-ve) during the period Jan - Mar 2024 (INR in crore)</t>
  </si>
  <si>
    <t>Net Assets Under Management as on March, 2024 (INR in crore)</t>
  </si>
  <si>
    <t>Average Net Assets Under Management for the month March 2024 (INR in crore)</t>
  </si>
  <si>
    <t>No. of segregated portfolios created as on March, 2024</t>
  </si>
  <si>
    <t>Net Assets Under Management in segregated portfolio as on March, 2024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</si>
  <si>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</si>
  <si>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</si>
  <si>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</si>
  <si>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</si>
  <si>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</si>
  <si>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</si>
  <si>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</si>
  <si>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</si>
  <si>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</si>
  <si>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</si>
  <si>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</si>
  <si>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</si>
  <si>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</si>
  <si>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</si>
  <si>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</si>
  <si>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</si>
  <si>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</si>
  <si>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</si>
  <si>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</si>
  <si>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</si>
  <si>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</si>
  <si>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</si>
  <si>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</si>
  <si>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</si>
  <si>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</si>
  <si>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</si>
  <si>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</si>
  <si>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</si>
  <si>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</si>
  <si>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</si>
  <si>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</si>
  <si>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</si>
  <si>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</si>
  <si>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</si>
  <si>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</si>
  <si>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</si>
  <si>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</si>
  <si>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</si>
  <si>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</si>
  <si>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</si>
  <si>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</si>
  <si>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</si>
  <si>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</si>
  <si>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</si>
  <si>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</si>
  <si>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</si>
  <si>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</si>
  <si>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</si>
  <si>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</si>
  <si>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</si>
  <si>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</si>
  <si>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</si>
  <si>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</si>
  <si>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</si>
  <si>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</si>
  <si>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</si>
  <si>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</si>
  <si>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</si>
  <si>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</si>
  <si>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</si>
  <si>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</si>
  <si>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</si>
  <si>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</si>
  <si>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</si>
  <si>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</si>
  <si>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</si>
  <si>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</si>
  <si>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</si>
  <si>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</si>
  <si>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</si>
  <si>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</si>
  <si>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</si>
  <si>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</si>
  <si>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</si>
  <si>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</si>
  <si>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</si>
  <si>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</si>
  <si>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</si>
  <si>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</si>
  <si>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</si>
  <si>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</si>
  <si>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</si>
  <si>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</si>
  <si>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</si>
  <si>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</si>
  <si>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</si>
  <si>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</si>
  <si>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</si>
  <si>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during the period Jan - Mar 2024 (INR in crore)</t>
  </si>
  <si>
    <t>** Data in respect Fund of Funds Domestic is shown for information only. The same is included in the respective underlying schemes.</t>
  </si>
  <si>
    <t>Fund of Funds Scheme (Domestic) **</t>
  </si>
  <si>
    <t>##  80</t>
  </si>
  <si>
    <t>## Includes NFO - Mirae Asset Nifty Smallcap 250 Momentum Quality 100 ETF Fund of Fund; Tata Gold ETF Fund of Fund and Tata Silver ETF Fund of Fund</t>
  </si>
  <si>
    <t xml:space="preserve">NEW SCHEMES LAUNCHED DURING JANUARY - MARCH 2024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</si>
  <si>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</si>
  <si>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</si>
  <si>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</si>
  <si>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</si>
  <si>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</si>
  <si>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</si>
  <si>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</si>
  <si>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</si>
  <si>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Growth/Equity Oriented Schemes</t>
  </si>
  <si>
    <t>Subtotal "B"</t>
  </si>
  <si>
    <t>C. Hybrid Schemes</t>
  </si>
  <si>
    <t>Subtotal "C"</t>
  </si>
  <si>
    <t>D. Other Schemes</t>
  </si>
  <si>
    <t>Gold ETF</t>
  </si>
  <si>
    <t>Subtotal "D"</t>
  </si>
  <si>
    <t xml:space="preserve">Total A + B + C + D </t>
  </si>
  <si>
    <t xml:space="preserve">*NEW SCHEMES LAUNCHED : </t>
  </si>
  <si>
    <t>Open End Schemes</t>
  </si>
  <si>
    <t>Bandhan Long Duration Fund; Kotak Long Duration Fund</t>
  </si>
  <si>
    <t>DSP Multicap Fund</t>
  </si>
  <si>
    <t>Motilal Oswal Large Cap Fund</t>
  </si>
  <si>
    <t>Bajaj Finserv Large and Mid Cap Fund; PGIM India Large and Mid Cap Fund</t>
  </si>
  <si>
    <t>Old Bridge Focused Equity Fund</t>
  </si>
  <si>
    <t>BARODA BNP PARIBAS INNOVATION FUND; Canara Robeco Manufacturing Fund; Edelweiss Technology Fund; Groww Banking &amp; Financial Services Fund; Kotak Technology Fund; quant Consumption Fund, quant PSU Fund; SBI Energy Opportunities Fund; Union Business Cycle Fund; WhiteOak Capital Banking &amp; Financial Services Fund; WhiteOak Capital Pharma and Healthcare Fund</t>
  </si>
  <si>
    <t>Helios Balanced Advantage Fund; Parag Parikh Dynamic Asset Allocation Fund</t>
  </si>
  <si>
    <t>Bandhan Multi Asset Allocation Fund; HSBC Multi Asset Allocation Fund; Mahindra Manulife Multi Asset Allocation Fund; Mirae Asset Multi Asset Allocation Fund; Quantum Multi Asset Allocation Fund; SUNDARAM MULTI ASSET ALLOCATION FUND</t>
  </si>
  <si>
    <t>Axis S&amp;P BSE Sensex Index Fund, AXIS CRISIL IBX SDL JUNE 2034 DEBT INDEX FUND; Baroda BNP Paribas NIFTY 50 Index Fund; Groww Nifty Smallcap 250 Index Fund; HDFC NIFTY200 Momentum 30 INDEX FUND, HDFC NIFTY REALTY INDEX FUND; ICICI Prudential Nifty50 Value 20 Index Fund, ICICI Prudential Nifty LargeMidcap 250 Index Fund; Kotak Nifty AAA Bond Jun 2025 HTM Index Fund; NAVI NIFTY IT INDEX FUND; NIPPON INDIA NIFTY IT INDEX FUND, NIPPON INDIA NIFTY BANK INDEX FUND; SBI Nifty50 Equal Weight Index Fund</t>
  </si>
  <si>
    <t>Tata Gold Exchange Traded Fund and Zerodha Gold ETF</t>
  </si>
  <si>
    <t>Bajaj Finserv Nifty 50 ETF, Bajaj Finserv Nifty Bank ETF; DSP S&amp;P BSE Liquid Rate ETF; DSP Nifty Healthcare ETF; HDFC NIFTY PSU BANK ETF Fund; LIC MF NIFTY MIDCAP 100 ETF; Mirae Asset Nifty Smallcap 250 Momentum Quality 100 ETF; Motilal Oswal Nifty Realty ETF; Motilal Oswal Nifty Smallcap 250 ETF; Tata Silver Exchange Traded Fund; UTI Nifty IT ETF; UTI Nifty 5 yr Benchmark G-Sec ETF; UTI Nifty 10 yr Benchmark G-Sec ETF; Zerodha Nifty 1D Rate Liquid ETF</t>
  </si>
  <si>
    <t xml:space="preserve">DSP US Treasury Fund of Fund </t>
  </si>
  <si>
    <t xml:space="preserve">Aditya Birla Sun Life Fixed Maturity Plan - Series US (100 Days); AXIS FIXED TERM PLAN - SERIES 120 (91 Days); Kotak Fixed Maturity Plan Series 328 - 90 days, Kotak FMP Series 327, Kotak Fixed Maturity Plan Series 329 - 90 days; SBI Fixed Maturity Plan (FMP)-Series 92 (91 Days); Tata Fixed Maturity Plan Series 61 Scheme A (91 days)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</si>
</sst>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4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8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indexed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22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43" fontId="20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0" fillId="0" borderId="0" xfId="61" applyNumberFormat="1" applyFont="1" applyFill="1"/>
    <xf numFmtId="164" fontId="0" fillId="0" borderId="10" xfId="61" applyNumberFormat="1" applyFont="1" applyFill="1" applyBorder="1" applyAlignment="1" quotePrefix="1">
      <alignment horizontal="right"/>
    </xf>
    <xf numFmtId="164" fontId="0" fillId="0" borderId="10" xfId="61" applyNumberFormat="1" applyFont="1" applyFill="1" applyBorder="1" applyAlignment="1">
      <alignment horizontal="center" vertical="top" wrapText="1"/>
    </xf>
    <xf numFmtId="164" fontId="0" fillId="0" borderId="10" xfId="61" applyNumberFormat="1" applyFont="1" applyFill="1" applyBorder="1" applyAlignment="1">
      <alignment horizontal="right" vertical="top" wrapText="1"/>
    </xf>
    <xf numFmtId="0" fontId="23" fillId="0" borderId="10" xfId="62" applyFont="1" applyBorder="1" applyAlignment="1">
      <alignment horizontal="left"/>
      <protection/>
    </xf>
    <xf numFmtId="164" fontId="0" fillId="0" borderId="10" xfId="18" applyNumberFormat="1" applyFont="1" applyFill="1" applyBorder="1" applyAlignment="1" quotePrefix="1">
      <alignment horizontal="right"/>
    </xf>
    <xf numFmtId="164" fontId="16" fillId="0" borderId="10" xfId="18" applyNumberFormat="1" applyFont="1" applyFill="1" applyBorder="1" applyAlignment="1" quotePrefix="1">
      <alignment horizontal="right"/>
    </xf>
    <xf numFmtId="0" fontId="23" fillId="0" borderId="10" xfId="62" applyFont="1" applyBorder="1">
      <alignment/>
      <protection/>
    </xf>
    <xf numFmtId="164" fontId="0" fillId="0" borderId="10" xfId="61" applyNumberFormat="1" applyFont="1" applyFill="1" applyBorder="1" applyAlignment="1" quotePrefix="1">
      <alignment horizontal="right" vertical="top"/>
    </xf>
    <xf numFmtId="164" fontId="0" fillId="0" borderId="10" xfId="61" applyNumberFormat="1" applyFont="1" applyFill="1" applyBorder="1" applyAlignment="1">
      <alignment horizontal="right"/>
    </xf>
    <xf numFmtId="164" fontId="0" fillId="0" borderId="10" xfId="61" applyNumberFormat="1" applyFont="1" applyFill="1" applyBorder="1" applyAlignment="1">
      <alignment horizontal="left" vertical="top" wrapText="1"/>
    </xf>
    <xf numFmtId="164" fontId="18" fillId="0" borderId="11" xfId="61" applyNumberFormat="1" applyFont="1" applyFill="1" applyBorder="1" applyAlignment="1">
      <alignment horizontal="left" vertical="top" wrapText="1"/>
    </xf>
    <xf numFmtId="164" fontId="18" fillId="0" borderId="11" xfId="18" applyNumberFormat="1" applyFont="1" applyFill="1" applyBorder="1" applyAlignment="1">
      <alignment horizontal="left" vertical="top" wrapText="1"/>
    </xf>
    <xf numFmtId="164" fontId="18" fillId="0" borderId="11" xfId="61" applyNumberFormat="1" applyFont="1" applyFill="1" applyBorder="1" applyAlignment="1">
      <alignment horizontal="left" vertical="center" wrapText="1"/>
    </xf>
    <xf numFmtId="0" fontId="16" fillId="0" borderId="0" xfId="0" applyFont="1"/>
    <xf numFmtId="0" fontId="0" fillId="0" borderId="0" xfId="0" applyFont="1"/>
    <xf numFmtId="164" fontId="20" fillId="0" borderId="0" xfId="61" applyNumberFormat="1" applyFont="1" applyFill="1" applyAlignment="1">
      <alignment horizontal="center"/>
    </xf>
    <xf numFmtId="0" fontId="0" fillId="0" borderId="10" xfId="0" applyFont="1" applyBorder="1"/>
    <xf numFmtId="164" fontId="16" fillId="0" borderId="10" xfId="61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16" fillId="0" borderId="10" xfId="61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164" fontId="16" fillId="0" borderId="10" xfId="61" applyNumberFormat="1" applyFont="1" applyFill="1" applyBorder="1" applyAlignment="1" quotePrefix="1">
      <alignment horizontal="right"/>
    </xf>
    <xf numFmtId="164" fontId="16" fillId="0" borderId="10" xfId="61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6" fillId="0" borderId="10" xfId="0" applyFont="1" applyBorder="1"/>
    <xf numFmtId="0" fontId="0" fillId="0" borderId="10" xfId="0" applyFont="1" applyBorder="1" applyAlignment="1">
      <alignment horizontal="left" vertical="center"/>
    </xf>
    <xf numFmtId="0" fontId="20" fillId="0" borderId="0" xfId="0" applyFont="1"/>
    <xf numFmtId="0" fontId="20" fillId="0" borderId="10" xfId="0" applyFont="1" applyBorder="1" applyAlignment="1">
      <alignment horizontal="left" vertical="center" wrapText="1"/>
    </xf>
    <xf numFmtId="164" fontId="20" fillId="0" borderId="10" xfId="61" applyNumberFormat="1" applyFont="1" applyFill="1" applyBorder="1" applyAlignment="1">
      <alignment horizontal="left" vertical="top" wrapText="1"/>
    </xf>
    <xf numFmtId="164" fontId="18" fillId="0" borderId="10" xfId="61" applyNumberFormat="1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/>
    </xf>
    <xf numFmtId="49" fontId="18" fillId="0" borderId="10" xfId="61" applyNumberFormat="1" applyFont="1" applyFill="1" applyBorder="1" applyAlignment="1" quotePrefix="1">
      <alignment horizontal="left" vertical="top" wrapText="1"/>
    </xf>
    <xf numFmtId="49" fontId="18" fillId="0" borderId="10" xfId="61" applyNumberFormat="1" applyFont="1" applyFill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23" fillId="0" borderId="10" xfId="62" applyFont="1" applyBorder="1" applyAlignment="1">
      <alignment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Comma 6" xfId="61"/>
    <cellStyle name="Normal 2 8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838200</xdr:colOff>
          <xdr:row>0</xdr:row>
          <xdr:rowOff>76200</xdr:rowOff>
        </xdr:from>
        <xdr:to>
          <xdr:col>5</xdr:col>
          <xdr:colOff>247650</xdr:colOff>
          <xdr:row>0</xdr:row>
          <xdr:rowOff>571500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123825</xdr:colOff>
          <xdr:row>0</xdr:row>
          <xdr:rowOff>85725</xdr:rowOff>
        </xdr:from>
        <xdr:to>
          <xdr:col>3</xdr:col>
          <xdr:colOff>0</xdr:colOff>
          <xdr:row>3</xdr:row>
          <xdr:rowOff>152400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E76B32E-DB78-4F26-23E7-333285AFF7C3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3.8515625" style="1" customWidth="1"/>
    <col min="4" max="4" width="14.140625" style="1" customWidth="1"/>
    <col min="5" max="9" width="15.28125" style="1" bestFit="1" customWidth="1"/>
    <col min="10" max="10" width="14.003906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2" t="s">
        <v>13</v>
      </c>
      <c r="B5" s="3" t="s">
        <v>14</v>
      </c>
      <c r="C5" s="4"/>
      <c r="D5" s="4"/>
      <c r="E5" s="4"/>
      <c r="F5" s="4"/>
      <c r="G5" s="4"/>
      <c r="H5" s="4"/>
      <c r="I5" s="4"/>
      <c r="J5" s="4"/>
      <c r="K5" s="4"/>
    </row>
    <row r="6" spans="1:11" s="22" customFormat="1" ht="15">
      <c r="A6" s="18" t="s">
        <v>15</v>
      </c>
      <c r="B6" s="19" t="s">
        <v>16</v>
      </c>
      <c r="C6" s="20">
        <v>35</v>
      </c>
      <c r="D6" s="20">
        <v>900146</v>
      </c>
      <c r="E6" s="21">
        <v>1393734.57447647</v>
      </c>
      <c r="F6" s="21">
        <v>1409107.61121562</v>
      </c>
      <c r="G6" s="21">
        <v>-15373.0367391501</v>
      </c>
      <c r="H6" s="21">
        <v>61313.51395471</v>
      </c>
      <c r="I6" s="21">
        <v>103701.32907184</v>
      </c>
      <c r="J6" s="20">
        <v>0</v>
      </c>
      <c r="K6" s="21">
        <v>0</v>
      </c>
    </row>
    <row r="7" spans="1:11" s="22" customFormat="1" ht="15">
      <c r="A7" s="18" t="s">
        <v>17</v>
      </c>
      <c r="B7" s="19" t="s">
        <v>18</v>
      </c>
      <c r="C7" s="20">
        <v>36</v>
      </c>
      <c r="D7" s="20">
        <v>1782854</v>
      </c>
      <c r="E7" s="21">
        <v>1063154.40715397</v>
      </c>
      <c r="F7" s="21">
        <v>1088014.78154274</v>
      </c>
      <c r="G7" s="21">
        <v>-24860.3743887697</v>
      </c>
      <c r="H7" s="21">
        <v>363509.6864555</v>
      </c>
      <c r="I7" s="21">
        <v>475830.21071314</v>
      </c>
      <c r="J7" s="20">
        <v>0</v>
      </c>
      <c r="K7" s="21">
        <v>0</v>
      </c>
    </row>
    <row r="8" spans="1:11" s="22" customFormat="1" ht="15">
      <c r="A8" s="18" t="s">
        <v>19</v>
      </c>
      <c r="B8" s="19" t="s">
        <v>20</v>
      </c>
      <c r="C8" s="20">
        <v>24</v>
      </c>
      <c r="D8" s="20">
        <v>633208</v>
      </c>
      <c r="E8" s="21">
        <v>47721.85261247</v>
      </c>
      <c r="F8" s="21">
        <v>54282.7358515</v>
      </c>
      <c r="G8" s="21">
        <v>-6560.88323902999</v>
      </c>
      <c r="H8" s="21">
        <v>83560.9129155</v>
      </c>
      <c r="I8" s="21">
        <v>90056.3251285</v>
      </c>
      <c r="J8" s="20">
        <v>0</v>
      </c>
      <c r="K8" s="21">
        <v>0</v>
      </c>
    </row>
    <row r="9" spans="1:11" s="22" customFormat="1" ht="15">
      <c r="A9" s="18" t="s">
        <v>21</v>
      </c>
      <c r="B9" s="19" t="s">
        <v>22</v>
      </c>
      <c r="C9" s="20">
        <v>20</v>
      </c>
      <c r="D9" s="20">
        <v>877506</v>
      </c>
      <c r="E9" s="21">
        <v>33367.22234651</v>
      </c>
      <c r="F9" s="21">
        <v>41508.43341646</v>
      </c>
      <c r="G9" s="21">
        <v>-8141.21106995</v>
      </c>
      <c r="H9" s="21">
        <v>90211.9494132</v>
      </c>
      <c r="I9" s="21">
        <v>93360.9196359</v>
      </c>
      <c r="J9" s="20">
        <v>0</v>
      </c>
      <c r="K9" s="21">
        <v>0</v>
      </c>
    </row>
    <row r="10" spans="1:11" s="22" customFormat="1" ht="15">
      <c r="A10" s="18" t="s">
        <v>23</v>
      </c>
      <c r="B10" s="19" t="s">
        <v>24</v>
      </c>
      <c r="C10" s="20">
        <v>23</v>
      </c>
      <c r="D10" s="20">
        <v>430626</v>
      </c>
      <c r="E10" s="21">
        <v>107918.30535553</v>
      </c>
      <c r="F10" s="21">
        <v>105850.2813538</v>
      </c>
      <c r="G10" s="21">
        <v>2068.02400173002</v>
      </c>
      <c r="H10" s="21">
        <v>148893.1139009</v>
      </c>
      <c r="I10" s="21">
        <v>154270.0472462</v>
      </c>
      <c r="J10" s="20">
        <v>1</v>
      </c>
      <c r="K10" s="21">
        <v>0</v>
      </c>
    </row>
    <row r="11" spans="1:11" s="22" customFormat="1" ht="15">
      <c r="A11" s="18" t="s">
        <v>25</v>
      </c>
      <c r="B11" s="19" t="s">
        <v>26</v>
      </c>
      <c r="C11" s="20">
        <v>23</v>
      </c>
      <c r="D11" s="20">
        <v>456155</v>
      </c>
      <c r="E11" s="21">
        <v>10674.17143021</v>
      </c>
      <c r="F11" s="21">
        <v>15001.1465444</v>
      </c>
      <c r="G11" s="21">
        <v>-4326.97511419</v>
      </c>
      <c r="H11" s="21">
        <v>99004.17824611</v>
      </c>
      <c r="I11" s="21">
        <v>102189.84195387</v>
      </c>
      <c r="J11" s="20">
        <v>0</v>
      </c>
      <c r="K11" s="21">
        <v>0</v>
      </c>
    </row>
    <row r="12" spans="1:11" s="22" customFormat="1" ht="15">
      <c r="A12" s="18" t="s">
        <v>27</v>
      </c>
      <c r="B12" s="19" t="s">
        <v>28</v>
      </c>
      <c r="C12" s="20">
        <v>15</v>
      </c>
      <c r="D12" s="20">
        <v>230314</v>
      </c>
      <c r="E12" s="21">
        <v>786.50572191</v>
      </c>
      <c r="F12" s="21">
        <v>1749.61648164</v>
      </c>
      <c r="G12" s="21">
        <v>-963.11075973</v>
      </c>
      <c r="H12" s="21">
        <v>25975.5342264</v>
      </c>
      <c r="I12" s="21">
        <v>26040.6670183</v>
      </c>
      <c r="J12" s="20">
        <v>3</v>
      </c>
      <c r="K12" s="21">
        <v>0</v>
      </c>
    </row>
    <row r="13" spans="1:11" s="22" customFormat="1" ht="15">
      <c r="A13" s="18" t="s">
        <v>29</v>
      </c>
      <c r="B13" s="19" t="s">
        <v>30</v>
      </c>
      <c r="C13" s="20">
        <v>12</v>
      </c>
      <c r="D13" s="20">
        <v>100915</v>
      </c>
      <c r="E13" s="21">
        <v>365.76713582</v>
      </c>
      <c r="F13" s="21">
        <v>462.58693644</v>
      </c>
      <c r="G13" s="21">
        <v>-96.81980062</v>
      </c>
      <c r="H13" s="21">
        <v>10497.4946191</v>
      </c>
      <c r="I13" s="21">
        <v>10479.9758772</v>
      </c>
      <c r="J13" s="20">
        <v>0</v>
      </c>
      <c r="K13" s="21">
        <v>0</v>
      </c>
    </row>
    <row r="14" spans="1:11" s="22" customFormat="1" ht="15">
      <c r="A14" s="18" t="s">
        <v>31</v>
      </c>
      <c r="B14" s="19" t="s">
        <v>32</v>
      </c>
      <c r="C14" s="20">
        <v>9</v>
      </c>
      <c r="D14" s="20">
        <v>64858</v>
      </c>
      <c r="E14" s="21">
        <v>2236.14676752</v>
      </c>
      <c r="F14" s="21">
        <v>250.04111352</v>
      </c>
      <c r="G14" s="21">
        <v>1986.105654</v>
      </c>
      <c r="H14" s="21">
        <v>12768.58592519</v>
      </c>
      <c r="I14" s="21">
        <v>12380.63939342</v>
      </c>
      <c r="J14" s="20">
        <v>0</v>
      </c>
      <c r="K14" s="21">
        <v>0</v>
      </c>
    </row>
    <row r="15" spans="1:11" s="22" customFormat="1" ht="15">
      <c r="A15" s="18" t="s">
        <v>33</v>
      </c>
      <c r="B15" s="19" t="s">
        <v>34</v>
      </c>
      <c r="C15" s="20">
        <v>22</v>
      </c>
      <c r="D15" s="20">
        <v>220569</v>
      </c>
      <c r="E15" s="21">
        <v>1616.98588106</v>
      </c>
      <c r="F15" s="21">
        <v>1686.09981046</v>
      </c>
      <c r="G15" s="21">
        <v>-69.1139294000004</v>
      </c>
      <c r="H15" s="21">
        <v>31617.12607164</v>
      </c>
      <c r="I15" s="21">
        <v>31604.59727825</v>
      </c>
      <c r="J15" s="20">
        <v>0</v>
      </c>
      <c r="K15" s="21">
        <v>0</v>
      </c>
    </row>
    <row r="16" spans="1:11" s="22" customFormat="1" ht="15">
      <c r="A16" s="18" t="s">
        <v>35</v>
      </c>
      <c r="B16" s="19" t="s">
        <v>36</v>
      </c>
      <c r="C16" s="20">
        <v>21</v>
      </c>
      <c r="D16" s="20">
        <v>560652</v>
      </c>
      <c r="E16" s="21">
        <v>16805.47781641</v>
      </c>
      <c r="F16" s="21">
        <v>12767.43330036</v>
      </c>
      <c r="G16" s="21">
        <v>4038.04451605001</v>
      </c>
      <c r="H16" s="21">
        <v>147360.534841</v>
      </c>
      <c r="I16" s="21">
        <v>147138.1929706</v>
      </c>
      <c r="J16" s="20">
        <v>0</v>
      </c>
      <c r="K16" s="21">
        <v>0</v>
      </c>
    </row>
    <row r="17" spans="1:11" s="22" customFormat="1" ht="15">
      <c r="A17" s="18" t="s">
        <v>37</v>
      </c>
      <c r="B17" s="19" t="s">
        <v>38</v>
      </c>
      <c r="C17" s="20">
        <v>14</v>
      </c>
      <c r="D17" s="20">
        <v>208971</v>
      </c>
      <c r="E17" s="21">
        <v>156.6089351</v>
      </c>
      <c r="F17" s="21">
        <v>1146.30772441</v>
      </c>
      <c r="G17" s="21">
        <v>-989.69878931</v>
      </c>
      <c r="H17" s="21">
        <v>23141.3530899</v>
      </c>
      <c r="I17" s="21">
        <v>23212.9106397</v>
      </c>
      <c r="J17" s="20">
        <v>3</v>
      </c>
      <c r="K17" s="21">
        <v>0</v>
      </c>
    </row>
    <row r="18" spans="1:11" s="22" customFormat="1" ht="15">
      <c r="A18" s="18" t="s">
        <v>39</v>
      </c>
      <c r="B18" s="19" t="s">
        <v>40</v>
      </c>
      <c r="C18" s="20">
        <v>23</v>
      </c>
      <c r="D18" s="20">
        <v>257714</v>
      </c>
      <c r="E18" s="21">
        <v>4998.60652093</v>
      </c>
      <c r="F18" s="21">
        <v>5748.01919787</v>
      </c>
      <c r="G18" s="21">
        <v>-749.412676939999</v>
      </c>
      <c r="H18" s="21">
        <v>80890.5433572</v>
      </c>
      <c r="I18" s="21">
        <v>80385.667465</v>
      </c>
      <c r="J18" s="20">
        <v>0</v>
      </c>
      <c r="K18" s="21">
        <v>0</v>
      </c>
    </row>
    <row r="19" spans="1:11" s="22" customFormat="1" ht="15">
      <c r="A19" s="18" t="s">
        <v>41</v>
      </c>
      <c r="B19" s="19" t="s">
        <v>42</v>
      </c>
      <c r="C19" s="20">
        <v>21</v>
      </c>
      <c r="D19" s="20">
        <v>186552</v>
      </c>
      <c r="E19" s="21">
        <v>3802.90779872</v>
      </c>
      <c r="F19" s="21">
        <v>3389.09945932</v>
      </c>
      <c r="G19" s="21">
        <v>413.8083394</v>
      </c>
      <c r="H19" s="21">
        <v>27267.7264664</v>
      </c>
      <c r="I19" s="21">
        <v>27613.3063605</v>
      </c>
      <c r="J19" s="20">
        <v>0</v>
      </c>
      <c r="K19" s="21">
        <v>0</v>
      </c>
    </row>
    <row r="20" spans="1:11" s="22" customFormat="1" ht="15">
      <c r="A20" s="18" t="s">
        <v>43</v>
      </c>
      <c r="B20" s="19" t="s">
        <v>44</v>
      </c>
      <c r="C20" s="20">
        <v>5</v>
      </c>
      <c r="D20" s="20">
        <v>38142</v>
      </c>
      <c r="E20" s="21">
        <v>300.82278193</v>
      </c>
      <c r="F20" s="21">
        <v>134.86783901</v>
      </c>
      <c r="G20" s="21">
        <v>165.95494292</v>
      </c>
      <c r="H20" s="21">
        <v>4742.1648909</v>
      </c>
      <c r="I20" s="21">
        <v>4699.8578868</v>
      </c>
      <c r="J20" s="20">
        <v>0</v>
      </c>
      <c r="K20" s="21">
        <v>0</v>
      </c>
    </row>
    <row r="21" spans="1:11" s="22" customFormat="1" ht="15">
      <c r="A21" s="18" t="s">
        <v>45</v>
      </c>
      <c r="B21" s="19" t="s">
        <v>46</v>
      </c>
      <c r="C21" s="20">
        <v>13</v>
      </c>
      <c r="D21" s="20">
        <v>215735</v>
      </c>
      <c r="E21" s="21">
        <v>6341.14729765</v>
      </c>
      <c r="F21" s="21">
        <v>10903.57110757</v>
      </c>
      <c r="G21" s="21">
        <v>-4562.42380992</v>
      </c>
      <c r="H21" s="21">
        <v>51469.1553926</v>
      </c>
      <c r="I21" s="21">
        <v>52581.5569694</v>
      </c>
      <c r="J21" s="20">
        <v>0</v>
      </c>
      <c r="K21" s="21">
        <v>0</v>
      </c>
    </row>
    <row r="22" spans="1:11" ht="30">
      <c r="A22" s="7" t="s">
        <v>47</v>
      </c>
      <c r="B22" s="17" t="s">
        <v>48</v>
      </c>
      <c r="C22" s="14">
        <f>SUM($C$6:$C$21)</f>
        <v>316</v>
      </c>
      <c r="D22" s="14">
        <f>SUM($D$6:$D$21)</f>
        <v>7164917</v>
      </c>
      <c r="E22" s="10">
        <f>SUM($E$6:$E$21)</f>
        <v>2693981.510032209</v>
      </c>
      <c r="F22" s="10">
        <f>SUM($F$6:$F$21)</f>
        <v>2752002.632895121</v>
      </c>
      <c r="G22" s="10">
        <f>SUM($G$6:$G$21)</f>
        <v>-58021.12286290976</v>
      </c>
      <c r="H22" s="10">
        <f>SUM($H$6:$H$21)</f>
        <v>1262223.57376625</v>
      </c>
      <c r="I22" s="10">
        <f>SUM($I$6:$I$21)</f>
        <v>1435546.04560862</v>
      </c>
      <c r="J22" s="14">
        <f>SUM($J$6:$J$21)</f>
        <v>7</v>
      </c>
      <c r="K22" s="10">
        <f>SUM($K$6:$K$21)</f>
        <v>0</v>
      </c>
    </row>
    <row r="23" spans="1:11" ht="15">
      <c r="A23" s="4"/>
      <c r="B23" s="6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15</v>
      </c>
      <c r="B25" s="19" t="s">
        <v>51</v>
      </c>
      <c r="C25" s="20">
        <v>24</v>
      </c>
      <c r="D25" s="20">
        <v>6071425</v>
      </c>
      <c r="E25" s="21">
        <v>11488.41504742</v>
      </c>
      <c r="F25" s="21">
        <v>4208.26652232</v>
      </c>
      <c r="G25" s="21">
        <v>7280.1485251</v>
      </c>
      <c r="H25" s="21">
        <v>124681.6919005</v>
      </c>
      <c r="I25" s="21">
        <v>122872.0647424</v>
      </c>
      <c r="J25" s="20">
        <v>0</v>
      </c>
      <c r="K25" s="21">
        <v>0</v>
      </c>
    </row>
    <row r="26" spans="1:11" s="22" customFormat="1" ht="15">
      <c r="A26" s="18" t="s">
        <v>17</v>
      </c>
      <c r="B26" s="19" t="s">
        <v>52</v>
      </c>
      <c r="C26" s="20">
        <v>31</v>
      </c>
      <c r="D26" s="20">
        <v>13668455</v>
      </c>
      <c r="E26" s="21">
        <v>15852.41630705</v>
      </c>
      <c r="F26" s="21">
        <v>11516.43926982</v>
      </c>
      <c r="G26" s="21">
        <v>4335.97703723</v>
      </c>
      <c r="H26" s="21">
        <v>314154.5680974</v>
      </c>
      <c r="I26" s="21">
        <v>310340.5840797</v>
      </c>
      <c r="J26" s="20">
        <v>0</v>
      </c>
      <c r="K26" s="21">
        <v>0</v>
      </c>
    </row>
    <row r="27" spans="1:11" s="22" customFormat="1" ht="15">
      <c r="A27" s="18" t="s">
        <v>19</v>
      </c>
      <c r="B27" s="19" t="s">
        <v>53</v>
      </c>
      <c r="C27" s="20">
        <v>29</v>
      </c>
      <c r="D27" s="20">
        <v>9277595</v>
      </c>
      <c r="E27" s="21">
        <v>14968.38286136</v>
      </c>
      <c r="F27" s="21">
        <v>6266.0593031</v>
      </c>
      <c r="G27" s="21">
        <v>8702.32355826</v>
      </c>
      <c r="H27" s="21">
        <v>205736.8557832</v>
      </c>
      <c r="I27" s="21">
        <v>202389.4421947</v>
      </c>
      <c r="J27" s="20">
        <v>0</v>
      </c>
      <c r="K27" s="21">
        <v>0</v>
      </c>
    </row>
    <row r="28" spans="1:11" s="22" customFormat="1" ht="15">
      <c r="A28" s="18" t="s">
        <v>21</v>
      </c>
      <c r="B28" s="19" t="s">
        <v>54</v>
      </c>
      <c r="C28" s="20">
        <v>29</v>
      </c>
      <c r="D28" s="20">
        <v>14015426</v>
      </c>
      <c r="E28" s="21">
        <v>16020.03329837</v>
      </c>
      <c r="F28" s="21">
        <v>11132.98798805</v>
      </c>
      <c r="G28" s="21">
        <v>4887.04531032</v>
      </c>
      <c r="H28" s="21">
        <v>296985.7151392</v>
      </c>
      <c r="I28" s="21">
        <v>293303.1094389</v>
      </c>
      <c r="J28" s="20">
        <v>0</v>
      </c>
      <c r="K28" s="21">
        <v>0</v>
      </c>
    </row>
    <row r="29" spans="1:11" s="22" customFormat="1" ht="15">
      <c r="A29" s="18" t="s">
        <v>23</v>
      </c>
      <c r="B29" s="19" t="s">
        <v>55</v>
      </c>
      <c r="C29" s="20">
        <v>27</v>
      </c>
      <c r="D29" s="20">
        <v>19028082</v>
      </c>
      <c r="E29" s="21">
        <v>19653.07336752</v>
      </c>
      <c r="F29" s="21">
        <v>13567.80321351</v>
      </c>
      <c r="G29" s="21">
        <v>6085.27015401</v>
      </c>
      <c r="H29" s="21">
        <v>243368.3707106</v>
      </c>
      <c r="I29" s="21">
        <v>242443.5311037</v>
      </c>
      <c r="J29" s="20">
        <v>0</v>
      </c>
      <c r="K29" s="21">
        <v>0</v>
      </c>
    </row>
    <row r="30" spans="1:11" s="22" customFormat="1" ht="15">
      <c r="A30" s="18" t="s">
        <v>25</v>
      </c>
      <c r="B30" s="19" t="s">
        <v>56</v>
      </c>
      <c r="C30" s="20">
        <v>9</v>
      </c>
      <c r="D30" s="20">
        <v>877410</v>
      </c>
      <c r="E30" s="21">
        <v>1800.661975</v>
      </c>
      <c r="F30" s="21">
        <v>1002.46837612</v>
      </c>
      <c r="G30" s="21">
        <v>798.19359888</v>
      </c>
      <c r="H30" s="21">
        <v>23914.563015</v>
      </c>
      <c r="I30" s="21">
        <v>23792.1625913</v>
      </c>
      <c r="J30" s="20">
        <v>0</v>
      </c>
      <c r="K30" s="21">
        <v>0</v>
      </c>
    </row>
    <row r="31" spans="1:11" s="22" customFormat="1" ht="15">
      <c r="A31" s="18" t="s">
        <v>27</v>
      </c>
      <c r="B31" s="19" t="s">
        <v>57</v>
      </c>
      <c r="C31" s="20">
        <v>23</v>
      </c>
      <c r="D31" s="20">
        <v>6178068</v>
      </c>
      <c r="E31" s="21">
        <v>9266.69602592</v>
      </c>
      <c r="F31" s="21">
        <v>3849.23555391</v>
      </c>
      <c r="G31" s="21">
        <v>5417.46047201</v>
      </c>
      <c r="H31" s="21">
        <v>149098.8159672</v>
      </c>
      <c r="I31" s="21">
        <v>147986.612427</v>
      </c>
      <c r="J31" s="20">
        <v>0</v>
      </c>
      <c r="K31" s="21">
        <v>0</v>
      </c>
    </row>
    <row r="32" spans="1:11" s="22" customFormat="1" ht="15">
      <c r="A32" s="18" t="s">
        <v>29</v>
      </c>
      <c r="B32" s="19" t="s">
        <v>58</v>
      </c>
      <c r="C32" s="20">
        <v>28</v>
      </c>
      <c r="D32" s="20">
        <v>5083569</v>
      </c>
      <c r="E32" s="21">
        <v>5607.91530314</v>
      </c>
      <c r="F32" s="21">
        <v>6279.38933492</v>
      </c>
      <c r="G32" s="21">
        <v>-671.474031780002</v>
      </c>
      <c r="H32" s="21">
        <v>129704.02906787</v>
      </c>
      <c r="I32" s="21">
        <v>127839.44937538</v>
      </c>
      <c r="J32" s="20">
        <v>0</v>
      </c>
      <c r="K32" s="21">
        <v>0</v>
      </c>
    </row>
    <row r="33" spans="1:11" s="22" customFormat="1" ht="15">
      <c r="A33" s="18" t="s">
        <v>31</v>
      </c>
      <c r="B33" s="19" t="s">
        <v>59</v>
      </c>
      <c r="C33" s="20">
        <v>160</v>
      </c>
      <c r="D33" s="20">
        <v>18248179</v>
      </c>
      <c r="E33" s="21">
        <v>39432.33539291</v>
      </c>
      <c r="F33" s="21">
        <v>15447.21304727</v>
      </c>
      <c r="G33" s="21">
        <v>23985.12234564</v>
      </c>
      <c r="H33" s="21">
        <v>297358.13149837</v>
      </c>
      <c r="I33" s="21">
        <v>292557.52482898</v>
      </c>
      <c r="J33" s="20">
        <v>0</v>
      </c>
      <c r="K33" s="21">
        <v>0</v>
      </c>
    </row>
    <row r="34" spans="1:11" s="22" customFormat="1" ht="15">
      <c r="A34" s="18" t="s">
        <v>33</v>
      </c>
      <c r="B34" s="19" t="s">
        <v>60</v>
      </c>
      <c r="C34" s="20">
        <v>42</v>
      </c>
      <c r="D34" s="20">
        <v>16113976</v>
      </c>
      <c r="E34" s="21">
        <v>8981.26430598</v>
      </c>
      <c r="F34" s="21">
        <v>6320.2019873</v>
      </c>
      <c r="G34" s="21">
        <v>2661.06231868</v>
      </c>
      <c r="H34" s="21">
        <v>213759.85201724</v>
      </c>
      <c r="I34" s="21">
        <v>210525.36167792</v>
      </c>
      <c r="J34" s="20">
        <v>0</v>
      </c>
      <c r="K34" s="21">
        <v>0</v>
      </c>
    </row>
    <row r="35" spans="1:11" s="22" customFormat="1" ht="15">
      <c r="A35" s="18" t="s">
        <v>35</v>
      </c>
      <c r="B35" s="19" t="s">
        <v>61</v>
      </c>
      <c r="C35" s="20">
        <v>38</v>
      </c>
      <c r="D35" s="20">
        <v>14259500</v>
      </c>
      <c r="E35" s="21">
        <v>19403.6024499</v>
      </c>
      <c r="F35" s="21">
        <v>11605.23779234</v>
      </c>
      <c r="G35" s="21">
        <v>7798.36465756001</v>
      </c>
      <c r="H35" s="21">
        <v>350186.41608122</v>
      </c>
      <c r="I35" s="21">
        <v>346366.40689815</v>
      </c>
      <c r="J35" s="20">
        <v>0</v>
      </c>
      <c r="K35" s="21">
        <v>0</v>
      </c>
    </row>
    <row r="36" spans="1:11" ht="15">
      <c r="A36" s="7" t="s">
        <v>47</v>
      </c>
      <c r="B36" s="7" t="s">
        <v>62</v>
      </c>
      <c r="C36" s="14">
        <f>SUM($C$25:$C$35)</f>
        <v>440</v>
      </c>
      <c r="D36" s="14">
        <f>SUM($D$25:$D$35)</f>
        <v>122821685</v>
      </c>
      <c r="E36" s="10">
        <f>SUM($E$25:$E$35)</f>
        <v>162474.79633456998</v>
      </c>
      <c r="F36" s="10">
        <f>SUM($F$25:$F$35)</f>
        <v>91195.30238866</v>
      </c>
      <c r="G36" s="10">
        <f>SUM($G$25:$G$35)</f>
        <v>71279.49394591</v>
      </c>
      <c r="H36" s="10">
        <f>SUM($H$25:$H$35)</f>
        <v>2348949.0092778</v>
      </c>
      <c r="I36" s="10">
        <f>SUM($I$25:$I$35)</f>
        <v>2320416.2493581297</v>
      </c>
      <c r="J36" s="14">
        <f>SUM($J$25:$J$35)</f>
        <v>0</v>
      </c>
      <c r="K36" s="10">
        <f>SUM($K$25:$K$35)</f>
        <v>0</v>
      </c>
    </row>
    <row r="37" spans="1:11" ht="15">
      <c r="A37" s="4"/>
      <c r="B37" s="6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2" customFormat="1" ht="15">
      <c r="A39" s="18" t="s">
        <v>15</v>
      </c>
      <c r="B39" s="19" t="s">
        <v>65</v>
      </c>
      <c r="C39" s="20">
        <v>19</v>
      </c>
      <c r="D39" s="20">
        <v>537555</v>
      </c>
      <c r="E39" s="21">
        <v>1311.11134792</v>
      </c>
      <c r="F39" s="21">
        <v>1365.97811459</v>
      </c>
      <c r="G39" s="21">
        <v>-54.8667666699998</v>
      </c>
      <c r="H39" s="21">
        <v>26871.12631056</v>
      </c>
      <c r="I39" s="21">
        <v>26763.6321891</v>
      </c>
      <c r="J39" s="20">
        <v>1</v>
      </c>
      <c r="K39" s="21">
        <v>0</v>
      </c>
    </row>
    <row r="40" spans="1:11" s="22" customFormat="1" ht="15">
      <c r="A40" s="18" t="s">
        <v>17</v>
      </c>
      <c r="B40" s="19" t="s">
        <v>66</v>
      </c>
      <c r="C40" s="20">
        <v>31</v>
      </c>
      <c r="D40" s="20">
        <v>5416765</v>
      </c>
      <c r="E40" s="21">
        <v>8206.04132308</v>
      </c>
      <c r="F40" s="21">
        <v>7192.79709258</v>
      </c>
      <c r="G40" s="21">
        <v>1013.2442305</v>
      </c>
      <c r="H40" s="21">
        <v>197197.1968327</v>
      </c>
      <c r="I40" s="21">
        <v>195733.05985917</v>
      </c>
      <c r="J40" s="20">
        <v>2</v>
      </c>
      <c r="K40" s="21">
        <v>9.3273</v>
      </c>
    </row>
    <row r="41" spans="1:11" s="22" customFormat="1" ht="15">
      <c r="A41" s="18" t="s">
        <v>19</v>
      </c>
      <c r="B41" s="19" t="s">
        <v>67</v>
      </c>
      <c r="C41" s="20">
        <v>33</v>
      </c>
      <c r="D41" s="20">
        <v>4615533</v>
      </c>
      <c r="E41" s="21">
        <v>14540.28547759</v>
      </c>
      <c r="F41" s="21">
        <v>10180.97961625</v>
      </c>
      <c r="G41" s="21">
        <v>4359.30586134001</v>
      </c>
      <c r="H41" s="21">
        <v>248797.60308423</v>
      </c>
      <c r="I41" s="21">
        <v>247668.36255081</v>
      </c>
      <c r="J41" s="20">
        <v>0</v>
      </c>
      <c r="K41" s="21">
        <v>0</v>
      </c>
    </row>
    <row r="42" spans="1:11" s="22" customFormat="1" ht="15">
      <c r="A42" s="18" t="s">
        <v>21</v>
      </c>
      <c r="B42" s="19" t="s">
        <v>68</v>
      </c>
      <c r="C42" s="20">
        <v>23</v>
      </c>
      <c r="D42" s="20">
        <v>2024071</v>
      </c>
      <c r="E42" s="21">
        <v>16107.7030075</v>
      </c>
      <c r="F42" s="21">
        <v>2303.52198279</v>
      </c>
      <c r="G42" s="21">
        <v>13804.18102471</v>
      </c>
      <c r="H42" s="21">
        <v>67280.1210983</v>
      </c>
      <c r="I42" s="21">
        <v>70854.992796</v>
      </c>
      <c r="J42" s="20">
        <v>0</v>
      </c>
      <c r="K42" s="21">
        <v>0</v>
      </c>
    </row>
    <row r="43" spans="1:11" s="22" customFormat="1" ht="15">
      <c r="A43" s="18" t="s">
        <v>23</v>
      </c>
      <c r="B43" s="19" t="s">
        <v>69</v>
      </c>
      <c r="C43" s="20">
        <v>27</v>
      </c>
      <c r="D43" s="20">
        <v>491203</v>
      </c>
      <c r="E43" s="21">
        <v>66625.08161989</v>
      </c>
      <c r="F43" s="21">
        <v>44806.22139934</v>
      </c>
      <c r="G43" s="21">
        <v>21818.86022055</v>
      </c>
      <c r="H43" s="21">
        <v>153008.57970881</v>
      </c>
      <c r="I43" s="21">
        <v>178849.05707559</v>
      </c>
      <c r="J43" s="20">
        <v>0</v>
      </c>
      <c r="K43" s="21">
        <v>0</v>
      </c>
    </row>
    <row r="44" spans="1:11" s="22" customFormat="1" ht="15">
      <c r="A44" s="18" t="s">
        <v>25</v>
      </c>
      <c r="B44" s="19" t="s">
        <v>70</v>
      </c>
      <c r="C44" s="20">
        <v>22</v>
      </c>
      <c r="D44" s="20">
        <v>409279</v>
      </c>
      <c r="E44" s="21">
        <v>6761.04664948</v>
      </c>
      <c r="F44" s="21">
        <v>3376.07376781</v>
      </c>
      <c r="G44" s="21">
        <v>3384.97288167</v>
      </c>
      <c r="H44" s="21">
        <v>29567.46011594</v>
      </c>
      <c r="I44" s="21">
        <v>29784.2329727</v>
      </c>
      <c r="J44" s="20">
        <v>2</v>
      </c>
      <c r="K44" s="21">
        <v>25.8129</v>
      </c>
    </row>
    <row r="45" spans="1:11" ht="15">
      <c r="A45" s="7" t="s">
        <v>47</v>
      </c>
      <c r="B45" s="7" t="s">
        <v>71</v>
      </c>
      <c r="C45" s="14">
        <f>SUM($C$39:$C$44)</f>
        <v>155</v>
      </c>
      <c r="D45" s="14">
        <f>SUM($D$39:$D$44)</f>
        <v>13494406</v>
      </c>
      <c r="E45" s="10">
        <f>SUM($E$39:$E$44)</f>
        <v>113551.26942546</v>
      </c>
      <c r="F45" s="10">
        <f>SUM($F$39:$F$44)</f>
        <v>69225.57197336</v>
      </c>
      <c r="G45" s="10">
        <f>SUM($G$39:$G$44)</f>
        <v>44325.69745210001</v>
      </c>
      <c r="H45" s="10">
        <f>SUM($H$39:$H$44)</f>
        <v>722722.08715054</v>
      </c>
      <c r="I45" s="10">
        <f>SUM($I$39:$I$44)</f>
        <v>749653.33744337</v>
      </c>
      <c r="J45" s="14">
        <f>SUM($J$39:$J$44)</f>
        <v>5</v>
      </c>
      <c r="K45" s="10">
        <f>SUM($K$39:$K$44)</f>
        <v>35.1402</v>
      </c>
    </row>
    <row r="46" spans="1:11" ht="15">
      <c r="A46" s="4"/>
      <c r="B46" s="6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15</v>
      </c>
      <c r="B48" s="19" t="s">
        <v>74</v>
      </c>
      <c r="C48" s="20">
        <v>27</v>
      </c>
      <c r="D48" s="20">
        <v>2865115</v>
      </c>
      <c r="E48" s="21">
        <v>887.16553217</v>
      </c>
      <c r="F48" s="21">
        <v>480.26891416</v>
      </c>
      <c r="G48" s="21">
        <v>406.89661801</v>
      </c>
      <c r="H48" s="21">
        <v>25279.7281742</v>
      </c>
      <c r="I48" s="21">
        <v>25049.0304801</v>
      </c>
      <c r="J48" s="20">
        <v>0</v>
      </c>
      <c r="K48" s="21">
        <v>0</v>
      </c>
    </row>
    <row r="49" spans="1:11" s="22" customFormat="1" ht="15">
      <c r="A49" s="18" t="s">
        <v>17</v>
      </c>
      <c r="B49" s="19" t="s">
        <v>75</v>
      </c>
      <c r="C49" s="20">
        <v>11</v>
      </c>
      <c r="D49" s="20">
        <v>2983777</v>
      </c>
      <c r="E49" s="21">
        <v>441.00118859</v>
      </c>
      <c r="F49" s="21">
        <v>209.9137677</v>
      </c>
      <c r="G49" s="21">
        <v>231.08742089</v>
      </c>
      <c r="H49" s="21">
        <v>18967.2974901</v>
      </c>
      <c r="I49" s="21">
        <v>18834.68266913</v>
      </c>
      <c r="J49" s="20">
        <v>0</v>
      </c>
      <c r="K49" s="21">
        <v>0</v>
      </c>
    </row>
    <row r="50" spans="1:11" ht="15">
      <c r="A50" s="7" t="s">
        <v>47</v>
      </c>
      <c r="B50" s="7" t="s">
        <v>76</v>
      </c>
      <c r="C50" s="14">
        <f>SUM($C$48:$C$49)</f>
        <v>38</v>
      </c>
      <c r="D50" s="14">
        <f>SUM($D$48:$D$49)</f>
        <v>5848892</v>
      </c>
      <c r="E50" s="10">
        <f>SUM($E$48:$E$49)</f>
        <v>1328.16672076</v>
      </c>
      <c r="F50" s="10">
        <f>SUM($F$48:$F$49)</f>
        <v>690.18268186</v>
      </c>
      <c r="G50" s="10">
        <f>SUM($G$48:$G$49)</f>
        <v>637.9840389</v>
      </c>
      <c r="H50" s="10">
        <f>SUM($H$48:$H$49)</f>
        <v>44247.0256643</v>
      </c>
      <c r="I50" s="10">
        <f>SUM($I$48:$I$49)</f>
        <v>43883.713149229996</v>
      </c>
      <c r="J50" s="14">
        <f>SUM($J$48:$J$49)</f>
        <v>0</v>
      </c>
      <c r="K50" s="10">
        <f>SUM($K$48:$K$49)</f>
        <v>0</v>
      </c>
    </row>
    <row r="51" spans="1:11" ht="15">
      <c r="A51" s="4"/>
      <c r="B51" s="6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15</v>
      </c>
      <c r="B53" s="19" t="s">
        <v>79</v>
      </c>
      <c r="C53" s="20">
        <v>208</v>
      </c>
      <c r="D53" s="20">
        <v>7576546</v>
      </c>
      <c r="E53" s="21">
        <v>18077.94737908</v>
      </c>
      <c r="F53" s="21">
        <v>10731.18131166</v>
      </c>
      <c r="G53" s="21">
        <v>7346.76606741999</v>
      </c>
      <c r="H53" s="21">
        <v>213657.4712356</v>
      </c>
      <c r="I53" s="21">
        <v>211999.7241598</v>
      </c>
      <c r="J53" s="20">
        <v>0</v>
      </c>
      <c r="K53" s="21">
        <v>0</v>
      </c>
    </row>
    <row r="54" spans="1:11" s="22" customFormat="1" ht="15">
      <c r="A54" s="18" t="s">
        <v>17</v>
      </c>
      <c r="B54" s="19" t="s">
        <v>80</v>
      </c>
      <c r="C54" s="20">
        <v>17</v>
      </c>
      <c r="D54" s="20">
        <v>5060791</v>
      </c>
      <c r="E54" s="21">
        <v>2455.37197766</v>
      </c>
      <c r="F54" s="21">
        <v>427.32666513</v>
      </c>
      <c r="G54" s="21">
        <v>2028.04531253</v>
      </c>
      <c r="H54" s="21">
        <v>31223.68693794</v>
      </c>
      <c r="I54" s="21">
        <v>30032.27040914</v>
      </c>
      <c r="J54" s="20">
        <v>0</v>
      </c>
      <c r="K54" s="21">
        <v>0</v>
      </c>
    </row>
    <row r="55" spans="1:11" s="22" customFormat="1" ht="15">
      <c r="A55" s="18" t="s">
        <v>19</v>
      </c>
      <c r="B55" s="19" t="s">
        <v>81</v>
      </c>
      <c r="C55" s="20">
        <v>189</v>
      </c>
      <c r="D55" s="20">
        <v>13767925</v>
      </c>
      <c r="E55" s="21">
        <v>55147.8598726</v>
      </c>
      <c r="F55" s="21">
        <v>37555.2269823</v>
      </c>
      <c r="G55" s="21">
        <v>17592.6328903</v>
      </c>
      <c r="H55" s="21">
        <v>664000.09405802</v>
      </c>
      <c r="I55" s="21">
        <v>655207.68460801</v>
      </c>
      <c r="J55" s="20">
        <v>0</v>
      </c>
      <c r="K55" s="21">
        <v>0</v>
      </c>
    </row>
    <row r="56" spans="1:11" s="22" customFormat="1" ht="15">
      <c r="A56" s="18" t="s">
        <v>21</v>
      </c>
      <c r="B56" s="19" t="s">
        <v>82</v>
      </c>
      <c r="C56" s="20">
        <v>55</v>
      </c>
      <c r="D56" s="20">
        <v>1557288</v>
      </c>
      <c r="E56" s="21">
        <v>1301.46839219</v>
      </c>
      <c r="F56" s="21">
        <v>1737.21527392</v>
      </c>
      <c r="G56" s="21">
        <v>-435.74688173</v>
      </c>
      <c r="H56" s="21">
        <v>25713.37221827</v>
      </c>
      <c r="I56" s="21">
        <v>25345.06336031</v>
      </c>
      <c r="J56" s="20">
        <v>0</v>
      </c>
      <c r="K56" s="21">
        <v>0</v>
      </c>
    </row>
    <row r="57" spans="1:11" ht="15">
      <c r="A57" s="7" t="s">
        <v>47</v>
      </c>
      <c r="B57" s="7" t="s">
        <v>83</v>
      </c>
      <c r="C57" s="14">
        <f>SUM($C$53:$C$56)</f>
        <v>469</v>
      </c>
      <c r="D57" s="14">
        <f>SUM($D$53:$D$56)</f>
        <v>27962550</v>
      </c>
      <c r="E57" s="10">
        <f>SUM($E$53:$E$56)</f>
        <v>76982.64762152999</v>
      </c>
      <c r="F57" s="10">
        <f>SUM($F$53:$F$56)</f>
        <v>50450.95023301001</v>
      </c>
      <c r="G57" s="10">
        <f>SUM($G$53:$G$56)</f>
        <v>26531.697388519988</v>
      </c>
      <c r="H57" s="10">
        <f>SUM($H$53:$H$56)</f>
        <v>934594.62444983</v>
      </c>
      <c r="I57" s="10">
        <f>SUM($I$53:$I$56)</f>
        <v>922584.74253726</v>
      </c>
      <c r="J57" s="14">
        <f>SUM($J$53:$J$56)</f>
        <v>0</v>
      </c>
      <c r="K57" s="10">
        <f>SUM($K$53:$K$56)</f>
        <v>0</v>
      </c>
    </row>
    <row r="58" spans="1:11" ht="15">
      <c r="A58" s="4"/>
      <c r="B58" s="6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8" t="s">
        <v>47</v>
      </c>
      <c r="B59" s="8" t="s">
        <v>84</v>
      </c>
      <c r="C59" s="16">
        <f>SUM($C$6:$C$21)+SUM($C$25:$C$35)+SUM($C$39:$C$44)+SUM($C$48:$C$49)+SUM($C$53:$C$56)</f>
        <v>1418</v>
      </c>
      <c r="D59" s="16">
        <f>SUM($D$6:$D$21)+SUM($D$25:$D$35)+SUM($D$39:$D$44)+SUM($D$48:$D$49)+SUM($D$53:$D$56)</f>
        <v>177292450</v>
      </c>
      <c r="E59" s="12">
        <f>SUM($E$6:$E$21)+SUM($E$25:$E$35)+SUM($E$39:$E$44)+SUM($E$48:$E$49)+SUM($E$53:$E$56)</f>
        <v>3048318.390134529</v>
      </c>
      <c r="F59" s="12">
        <f>SUM($F$6:$F$21)+SUM($F$25:$F$35)+SUM($F$39:$F$44)+SUM($F$48:$F$49)+SUM($F$53:$F$56)</f>
        <v>2963564.640172011</v>
      </c>
      <c r="G59" s="12">
        <f>SUM($G$6:$G$21)+SUM($G$25:$G$35)+SUM($G$39:$G$44)+SUM($G$48:$G$49)+SUM($G$53:$G$56)</f>
        <v>84753.74996252023</v>
      </c>
      <c r="H59" s="12">
        <f>SUM($H$6:$H$21)+SUM($H$25:$H$35)+SUM($H$39:$H$44)+SUM($H$48:$H$49)+SUM($H$53:$H$56)</f>
        <v>5312736.320308721</v>
      </c>
      <c r="I59" s="12">
        <f>SUM($I$6:$I$21)+SUM($I$25:$I$35)+SUM($I$39:$I$44)+SUM($I$48:$I$49)+SUM($I$53:$I$56)</f>
        <v>5472084.08809661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4"/>
      <c r="B60" s="6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15</v>
      </c>
      <c r="B63" s="19" t="s">
        <v>87</v>
      </c>
      <c r="C63" s="20">
        <v>87</v>
      </c>
      <c r="D63" s="20">
        <v>71976</v>
      </c>
      <c r="E63" s="21">
        <v>953.6157226</v>
      </c>
      <c r="F63" s="21">
        <v>3185.1644592</v>
      </c>
      <c r="G63" s="21">
        <v>-2231.5487366</v>
      </c>
      <c r="H63" s="21">
        <v>15970.81771231</v>
      </c>
      <c r="I63" s="21">
        <v>17050.50738704</v>
      </c>
      <c r="J63" s="20">
        <v>0</v>
      </c>
      <c r="K63" s="21">
        <v>0</v>
      </c>
    </row>
    <row r="64" spans="1:11" s="22" customFormat="1" ht="15">
      <c r="A64" s="18" t="s">
        <v>17</v>
      </c>
      <c r="B64" s="19" t="s">
        <v>88</v>
      </c>
      <c r="C64" s="20">
        <v>0</v>
      </c>
      <c r="D64" s="20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</row>
    <row r="65" spans="1:11" s="22" customFormat="1" ht="15">
      <c r="A65" s="18" t="s">
        <v>19</v>
      </c>
      <c r="B65" s="19" t="s">
        <v>89</v>
      </c>
      <c r="C65" s="20">
        <v>5</v>
      </c>
      <c r="D65" s="20">
        <v>41</v>
      </c>
      <c r="E65" s="21">
        <v>0</v>
      </c>
      <c r="F65" s="21">
        <v>0</v>
      </c>
      <c r="G65" s="21">
        <v>0</v>
      </c>
      <c r="H65" s="21">
        <v>1632.295746</v>
      </c>
      <c r="I65" s="21">
        <v>1626.990344</v>
      </c>
      <c r="J65" s="20">
        <v>0</v>
      </c>
      <c r="K65" s="21">
        <v>0</v>
      </c>
    </row>
    <row r="66" spans="1:11" s="22" customFormat="1" ht="15">
      <c r="A66" s="18" t="s">
        <v>21</v>
      </c>
      <c r="B66" s="19" t="s">
        <v>90</v>
      </c>
      <c r="C66" s="20">
        <v>1</v>
      </c>
      <c r="D66" s="20">
        <v>211951</v>
      </c>
      <c r="E66" s="21">
        <v>74.88</v>
      </c>
      <c r="F66" s="21">
        <v>182.3</v>
      </c>
      <c r="G66" s="21">
        <v>-107.42</v>
      </c>
      <c r="H66" s="21">
        <v>5247.95</v>
      </c>
      <c r="I66" s="21">
        <v>5279.68</v>
      </c>
      <c r="J66" s="20">
        <v>0</v>
      </c>
      <c r="K66" s="21">
        <v>0</v>
      </c>
    </row>
    <row r="67" spans="1:11" ht="15">
      <c r="A67" s="7" t="s">
        <v>47</v>
      </c>
      <c r="B67" s="7" t="s">
        <v>91</v>
      </c>
      <c r="C67" s="14">
        <f>SUM($C$63:$C$66)</f>
        <v>93</v>
      </c>
      <c r="D67" s="14">
        <f>SUM($D$63:$D$66)</f>
        <v>283968</v>
      </c>
      <c r="E67" s="10">
        <f>SUM($E$63:$E$66)</f>
        <v>1028.4957226000001</v>
      </c>
      <c r="F67" s="10">
        <f>SUM($F$63:$F$66)</f>
        <v>3367.4644592</v>
      </c>
      <c r="G67" s="10">
        <f>SUM($G$63:$G$66)</f>
        <v>-2338.9687366000003</v>
      </c>
      <c r="H67" s="10">
        <f>SUM($H$63:$H$66)</f>
        <v>22851.06345831</v>
      </c>
      <c r="I67" s="10">
        <f>SUM($I$63:$I$66)</f>
        <v>23957.177731040003</v>
      </c>
      <c r="J67" s="14">
        <f>SUM($J$63:$J$66)</f>
        <v>0</v>
      </c>
      <c r="K67" s="10">
        <f>SUM($K$63:$K$66)</f>
        <v>0</v>
      </c>
    </row>
    <row r="68" spans="1:11" ht="15">
      <c r="A68" s="4"/>
      <c r="B68" s="6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15</v>
      </c>
      <c r="B70" s="19" t="s">
        <v>60</v>
      </c>
      <c r="C70" s="20">
        <v>18</v>
      </c>
      <c r="D70" s="20">
        <v>277840</v>
      </c>
      <c r="E70" s="21">
        <v>0</v>
      </c>
      <c r="F70" s="21">
        <v>115.69814859</v>
      </c>
      <c r="G70" s="21">
        <v>-115.69814859</v>
      </c>
      <c r="H70" s="21">
        <v>4088.20759381</v>
      </c>
      <c r="I70" s="21">
        <v>4085.46208738</v>
      </c>
      <c r="J70" s="20">
        <v>0</v>
      </c>
      <c r="K70" s="21">
        <v>0</v>
      </c>
    </row>
    <row r="71" spans="1:11" s="22" customFormat="1" ht="15">
      <c r="A71" s="18" t="s">
        <v>17</v>
      </c>
      <c r="B71" s="19" t="s">
        <v>92</v>
      </c>
      <c r="C71" s="20">
        <v>0</v>
      </c>
      <c r="D71" s="20">
        <v>0</v>
      </c>
      <c r="E71" s="21">
        <v>0</v>
      </c>
      <c r="F71" s="21">
        <v>136.56</v>
      </c>
      <c r="G71" s="21">
        <v>-136.56</v>
      </c>
      <c r="H71" s="21">
        <v>0</v>
      </c>
      <c r="I71" s="21">
        <v>0</v>
      </c>
      <c r="J71" s="20">
        <v>0</v>
      </c>
      <c r="K71" s="21">
        <v>0</v>
      </c>
    </row>
    <row r="72" spans="1:11" ht="15">
      <c r="A72" s="7" t="s">
        <v>47</v>
      </c>
      <c r="B72" s="7" t="s">
        <v>93</v>
      </c>
      <c r="C72" s="14">
        <f>SUM($C$70:$C$71)</f>
        <v>18</v>
      </c>
      <c r="D72" s="14">
        <f>SUM($D$70:$D$71)</f>
        <v>277840</v>
      </c>
      <c r="E72" s="10">
        <f>SUM($E$70:$E$71)</f>
        <v>0</v>
      </c>
      <c r="F72" s="10">
        <f>SUM($F$70:$F$71)</f>
        <v>252.25814859000002</v>
      </c>
      <c r="G72" s="10">
        <f>SUM($G$70:$G$71)</f>
        <v>-252.25814859000002</v>
      </c>
      <c r="H72" s="10">
        <f>SUM($H$70:$H$71)</f>
        <v>4088.20759381</v>
      </c>
      <c r="I72" s="10">
        <f>SUM($I$70:$I$71)</f>
        <v>4085.46208738</v>
      </c>
      <c r="J72" s="14">
        <f>SUM($J$70:$J$71)</f>
        <v>0</v>
      </c>
      <c r="K72" s="10">
        <f>SUM($K$70:$K$71)</f>
        <v>0</v>
      </c>
    </row>
    <row r="73" spans="1:11" ht="15">
      <c r="A73" s="4"/>
      <c r="B73" s="5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63</v>
      </c>
      <c r="B74" s="19" t="s">
        <v>78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4"/>
      <c r="B75" s="4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8" t="s">
        <v>47</v>
      </c>
      <c r="B76" s="8" t="s">
        <v>94</v>
      </c>
      <c r="C76" s="16">
        <f>SUM($C$63:$C$66)+SUM($C$70:$C$71)+SUM($C$74:$C$74)</f>
        <v>111</v>
      </c>
      <c r="D76" s="16">
        <f>SUM($D$63:$D$66)+SUM($D$70:$D$71)+SUM($D$74:$D$74)</f>
        <v>561808</v>
      </c>
      <c r="E76" s="12">
        <f>SUM($E$63:$E$66)+SUM($E$70:$E$71)+SUM($E$74:$E$74)</f>
        <v>1028.4957226000001</v>
      </c>
      <c r="F76" s="12">
        <f>SUM($F$63:$F$66)+SUM($F$70:$F$71)+SUM($F$74:$F$74)</f>
        <v>3619.72260779</v>
      </c>
      <c r="G76" s="12">
        <f>SUM($G$63:$G$66)+SUM($G$70:$G$71)+SUM($G$74:$G$74)</f>
        <v>-2591.2268851900003</v>
      </c>
      <c r="H76" s="12">
        <f>SUM($H$63:$H$66)+SUM($H$70:$H$71)+SUM($H$74:$H$74)</f>
        <v>26939.27105212</v>
      </c>
      <c r="I76" s="12">
        <f>SUM($I$63:$I$66)+SUM($I$70:$I$71)+SUM($I$74:$I$74)</f>
        <v>28042.639818420004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4"/>
      <c r="B77" s="6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13</v>
      </c>
      <c r="B79" s="19" t="s">
        <v>14</v>
      </c>
      <c r="C79" s="20">
        <v>12</v>
      </c>
      <c r="D79" s="20">
        <v>2502</v>
      </c>
      <c r="E79" s="21">
        <v>195.5309</v>
      </c>
      <c r="F79" s="21">
        <v>189.2321</v>
      </c>
      <c r="G79" s="21">
        <v>6.29880000000003</v>
      </c>
      <c r="H79" s="21">
        <v>519.0487</v>
      </c>
      <c r="I79" s="21">
        <v>600.8314</v>
      </c>
      <c r="J79" s="20">
        <v>0</v>
      </c>
      <c r="K79" s="21">
        <v>0</v>
      </c>
    </row>
    <row r="80" spans="1:11" s="22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2" customFormat="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2" customFormat="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4"/>
      <c r="B84" s="4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8" t="s">
        <v>47</v>
      </c>
      <c r="B85" s="8" t="s">
        <v>97</v>
      </c>
      <c r="C85" s="16">
        <f>SUM($C$79:$C$83)</f>
        <v>12</v>
      </c>
      <c r="D85" s="16">
        <f>SUM($D$79:$D$83)</f>
        <v>2502</v>
      </c>
      <c r="E85" s="12">
        <f>SUM($E$79:$E$83)</f>
        <v>195.5309</v>
      </c>
      <c r="F85" s="12">
        <f>SUM($F$79:$F$83)</f>
        <v>189.2321</v>
      </c>
      <c r="G85" s="12">
        <f>SUM($G$79:$G$83)</f>
        <v>6.29880000000003</v>
      </c>
      <c r="H85" s="12">
        <f>SUM($H$79:$H$83)</f>
        <v>519.0487</v>
      </c>
      <c r="I85" s="12">
        <f>SUM($I$79:$I$83)</f>
        <v>600.8314</v>
      </c>
      <c r="J85" s="16">
        <f>SUM($J$79:$J$83)</f>
        <v>0</v>
      </c>
      <c r="K85" s="12">
        <f>SUM($K$79:$K$83)</f>
        <v>0</v>
      </c>
    </row>
    <row r="86" spans="1:11" ht="15">
      <c r="A86" s="4"/>
      <c r="B86" s="5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8" t="s">
        <v>47</v>
      </c>
      <c r="B87" s="8" t="s">
        <v>98</v>
      </c>
      <c r="C87" s="16">
        <f>SUM($C$59:$C$59)+SUM($C$76:$C$76)+SUM($C$85:$C$85)</f>
        <v>1541</v>
      </c>
      <c r="D87" s="16">
        <f>SUM($D$59:$D$59)+SUM($D$76:$D$76)+SUM($D$85:$D$85)</f>
        <v>177856760</v>
      </c>
      <c r="E87" s="12">
        <f>SUM($E$59:$E$59)+SUM($E$76:$E$76)+SUM($E$85:$E$85)</f>
        <v>3049542.416757129</v>
      </c>
      <c r="F87" s="12">
        <f>SUM($F$59:$F$59)+SUM($F$76:$F$76)+SUM($F$85:$F$85)</f>
        <v>2967373.5948798014</v>
      </c>
      <c r="G87" s="12">
        <f>SUM($G$59:$G$59)+SUM($G$76:$G$76)+SUM($G$85:$G$85)</f>
        <v>82168.82187733024</v>
      </c>
      <c r="H87" s="12">
        <f>SUM($H$59:$H$59)+SUM($H$76:$H$76)+SUM($H$85:$H$85)</f>
        <v>5340194.640060841</v>
      </c>
      <c r="I87" s="12">
        <f>SUM($I$59:$I$59)+SUM($I$76:$I$76)+SUM($I$85:$I$85)</f>
        <v>5500727.5593150295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4"/>
      <c r="B88" s="5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4"/>
      <c r="B89" s="6" t="s">
        <v>101</v>
      </c>
      <c r="C89" s="13" t="s">
        <v>102</v>
      </c>
      <c r="D89" s="13">
        <v>2113656</v>
      </c>
      <c r="E89" s="9">
        <v>2676.31330212</v>
      </c>
      <c r="F89" s="9">
        <v>2642.19953275</v>
      </c>
      <c r="G89" s="9">
        <v>34.1137693700002</v>
      </c>
      <c r="H89" s="9">
        <v>76396.576759</v>
      </c>
      <c r="I89" s="9">
        <v>75721.4459752</v>
      </c>
      <c r="J89" s="13">
        <v>0</v>
      </c>
      <c r="K89" s="9">
        <v>0</v>
      </c>
    </row>
    <row r="91" spans="2:11" ht="15">
      <c r="B91" s="28" t="s">
        <v>100</v>
      </c>
      <c r="C91" s="28"/>
      <c r="D91" s="28"/>
      <c r="E91" s="28"/>
      <c r="F91" s="28"/>
      <c r="G91" s="28"/>
      <c r="H91" s="28"/>
      <c r="I91" s="28"/>
      <c r="J91" s="28"/>
      <c r="K91" s="28"/>
    </row>
    <row r="92" spans="2:11" ht="15">
      <c r="B92" s="28" t="s">
        <v>103</v>
      </c>
      <c r="C92" s="28"/>
      <c r="D92" s="28"/>
      <c r="E92" s="28"/>
      <c r="F92" s="28"/>
      <c r="G92" s="28"/>
      <c r="H92" s="28"/>
      <c r="I92" s="28"/>
      <c r="J92" s="28"/>
      <c r="K92" s="28"/>
    </row>
  </sheetData>
  <mergeCells count="4">
    <mergeCell ref="A1:K1"/>
    <mergeCell ref="A2:K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838200</xdr:colOff>
                <xdr:row>0</xdr:row>
                <xdr:rowOff>76200</xdr:rowOff>
              </from>
              <to>
                <xdr:col>5</xdr:col>
                <xdr:colOff>247650</xdr:colOff>
                <xdr:row>0</xdr:row>
                <xdr:rowOff>571500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7C129-3879-4683-BECA-AB35FAE4CE83}">
  <sheetPr>
    <pageSetUpPr fitToPage="1"/>
  </sheetPr>
  <dimension ref="A5:G52"/>
  <sheetViews>
    <sheetView workbookViewId="0" topLeftCell="A1">
      <selection activeCell="A5" sqref="A5"/>
    </sheetView>
  </sheetViews>
  <sheetFormatPr defaultColWidth="9.140625" defaultRowHeight="15"/>
  <cols>
    <col min="1" max="1" width="47.57421875" style="44" customWidth="1"/>
    <col min="2" max="2" width="9.8515625" style="44" customWidth="1"/>
    <col min="3" max="3" width="10.57421875" style="44" customWidth="1"/>
    <col min="4" max="4" width="10.28125" style="44" customWidth="1"/>
    <col min="5" max="5" width="11.28125" style="44" customWidth="1"/>
    <col min="6" max="6" width="10.57421875" style="44" customWidth="1"/>
    <col min="7" max="7" width="13.57421875" style="44" customWidth="1"/>
    <col min="8" max="16384" width="9.140625" style="44" customWidth="1"/>
  </cols>
  <sheetData>
    <row r="1" ht="15"/>
    <row r="2" ht="15"/>
    <row r="5" spans="1:7" ht="15">
      <c r="A5" s="43" t="s">
        <v>104</v>
      </c>
      <c r="B5" s="29"/>
      <c r="C5" s="29"/>
      <c r="D5" s="29"/>
      <c r="E5" s="29"/>
      <c r="F5" s="29"/>
      <c r="G5" s="29"/>
    </row>
    <row r="6" spans="2:7" ht="15">
      <c r="B6" s="29"/>
      <c r="C6" s="29"/>
      <c r="D6" s="29"/>
      <c r="E6" s="29"/>
      <c r="F6" s="45" t="s">
        <v>105</v>
      </c>
      <c r="G6" s="29"/>
    </row>
    <row r="7" spans="1:7" ht="15">
      <c r="A7" s="46"/>
      <c r="B7" s="47" t="s">
        <v>106</v>
      </c>
      <c r="C7" s="47"/>
      <c r="D7" s="47" t="s">
        <v>107</v>
      </c>
      <c r="E7" s="47"/>
      <c r="F7" s="47" t="s">
        <v>108</v>
      </c>
      <c r="G7" s="47"/>
    </row>
    <row r="8" spans="1:7" ht="30">
      <c r="A8" s="48"/>
      <c r="B8" s="49" t="s">
        <v>109</v>
      </c>
      <c r="C8" s="49" t="s">
        <v>110</v>
      </c>
      <c r="D8" s="49" t="s">
        <v>109</v>
      </c>
      <c r="E8" s="49" t="s">
        <v>110</v>
      </c>
      <c r="F8" s="49" t="s">
        <v>109</v>
      </c>
      <c r="G8" s="49" t="s">
        <v>110</v>
      </c>
    </row>
    <row r="9" spans="1:7" ht="15">
      <c r="A9" s="50" t="s">
        <v>111</v>
      </c>
      <c r="B9" s="30"/>
      <c r="C9" s="30"/>
      <c r="D9" s="49"/>
      <c r="E9" s="49"/>
      <c r="F9" s="49"/>
      <c r="G9" s="49"/>
    </row>
    <row r="10" spans="1:7" ht="15">
      <c r="A10" s="51" t="s">
        <v>32</v>
      </c>
      <c r="B10" s="30">
        <v>2</v>
      </c>
      <c r="C10" s="30">
        <v>109</v>
      </c>
      <c r="D10" s="49">
        <v>0</v>
      </c>
      <c r="E10" s="49">
        <v>0</v>
      </c>
      <c r="F10" s="49">
        <v>2</v>
      </c>
      <c r="G10" s="49">
        <v>109</v>
      </c>
    </row>
    <row r="11" spans="1:7" ht="15">
      <c r="A11" s="51" t="s">
        <v>87</v>
      </c>
      <c r="B11" s="49">
        <v>0</v>
      </c>
      <c r="C11" s="49">
        <v>0</v>
      </c>
      <c r="D11" s="31">
        <v>7</v>
      </c>
      <c r="E11" s="31">
        <v>954</v>
      </c>
      <c r="F11" s="49">
        <v>7</v>
      </c>
      <c r="G11" s="49">
        <v>954</v>
      </c>
    </row>
    <row r="12" spans="1:7" ht="15">
      <c r="A12" s="50" t="s">
        <v>112</v>
      </c>
      <c r="B12" s="52">
        <v>2</v>
      </c>
      <c r="C12" s="52">
        <v>109</v>
      </c>
      <c r="D12" s="52">
        <v>7</v>
      </c>
      <c r="E12" s="52">
        <v>954</v>
      </c>
      <c r="F12" s="52">
        <v>9</v>
      </c>
      <c r="G12" s="52">
        <v>1063</v>
      </c>
    </row>
    <row r="13" spans="1:7" ht="15">
      <c r="A13" s="50" t="s">
        <v>113</v>
      </c>
      <c r="B13" s="30"/>
      <c r="C13" s="30"/>
      <c r="D13" s="32"/>
      <c r="E13" s="32"/>
      <c r="F13" s="53"/>
      <c r="G13" s="53"/>
    </row>
    <row r="14" spans="1:7" ht="15">
      <c r="A14" s="54" t="s">
        <v>51</v>
      </c>
      <c r="B14" s="30">
        <v>1</v>
      </c>
      <c r="C14" s="30">
        <v>683</v>
      </c>
      <c r="D14" s="30">
        <v>0</v>
      </c>
      <c r="E14" s="30">
        <v>0</v>
      </c>
      <c r="F14" s="53">
        <v>1</v>
      </c>
      <c r="G14" s="53">
        <v>683</v>
      </c>
    </row>
    <row r="15" spans="1:7" ht="15">
      <c r="A15" s="33" t="s">
        <v>52</v>
      </c>
      <c r="B15" s="34">
        <v>1</v>
      </c>
      <c r="C15" s="34">
        <v>589</v>
      </c>
      <c r="D15" s="35">
        <v>0</v>
      </c>
      <c r="E15" s="35">
        <v>0</v>
      </c>
      <c r="F15" s="53">
        <v>1</v>
      </c>
      <c r="G15" s="53">
        <v>589</v>
      </c>
    </row>
    <row r="16" spans="1:7" ht="15">
      <c r="A16" s="36" t="s">
        <v>53</v>
      </c>
      <c r="B16" s="34">
        <v>2</v>
      </c>
      <c r="C16" s="34">
        <v>925</v>
      </c>
      <c r="D16" s="35">
        <v>0</v>
      </c>
      <c r="E16" s="35">
        <v>0</v>
      </c>
      <c r="F16" s="53">
        <v>2</v>
      </c>
      <c r="G16" s="53">
        <v>925</v>
      </c>
    </row>
    <row r="17" spans="1:7" ht="15">
      <c r="A17" s="55" t="s">
        <v>58</v>
      </c>
      <c r="B17" s="37">
        <v>1</v>
      </c>
      <c r="C17" s="30">
        <v>110</v>
      </c>
      <c r="D17" s="32"/>
      <c r="E17" s="32"/>
      <c r="F17" s="53">
        <v>1</v>
      </c>
      <c r="G17" s="53">
        <v>110</v>
      </c>
    </row>
    <row r="18" spans="1:7" ht="15">
      <c r="A18" s="46" t="s">
        <v>59</v>
      </c>
      <c r="B18" s="37">
        <v>11</v>
      </c>
      <c r="C18" s="37">
        <v>10426</v>
      </c>
      <c r="D18" s="52">
        <v>0</v>
      </c>
      <c r="E18" s="52">
        <v>0</v>
      </c>
      <c r="F18" s="53">
        <v>11</v>
      </c>
      <c r="G18" s="53">
        <v>10426</v>
      </c>
    </row>
    <row r="19" spans="1:7" ht="15">
      <c r="A19" s="50" t="s">
        <v>114</v>
      </c>
      <c r="B19" s="52">
        <v>16</v>
      </c>
      <c r="C19" s="52">
        <v>12733</v>
      </c>
      <c r="D19" s="52">
        <v>0</v>
      </c>
      <c r="E19" s="52">
        <v>0</v>
      </c>
      <c r="F19" s="52">
        <v>16</v>
      </c>
      <c r="G19" s="52">
        <v>12733</v>
      </c>
    </row>
    <row r="20" spans="1:7" ht="15">
      <c r="A20" s="50" t="s">
        <v>115</v>
      </c>
      <c r="B20" s="30"/>
      <c r="C20" s="30"/>
      <c r="D20" s="30"/>
      <c r="E20" s="30"/>
      <c r="F20" s="52"/>
      <c r="G20" s="52"/>
    </row>
    <row r="21" spans="1:7" ht="15">
      <c r="A21" s="36" t="s">
        <v>67</v>
      </c>
      <c r="B21" s="30">
        <v>2</v>
      </c>
      <c r="C21" s="30">
        <v>301</v>
      </c>
      <c r="D21" s="30">
        <v>0</v>
      </c>
      <c r="E21" s="30">
        <v>0</v>
      </c>
      <c r="F21" s="52">
        <v>2</v>
      </c>
      <c r="G21" s="52">
        <v>301</v>
      </c>
    </row>
    <row r="22" spans="1:7" ht="15">
      <c r="A22" s="54" t="s">
        <v>68</v>
      </c>
      <c r="B22" s="30">
        <v>6</v>
      </c>
      <c r="C22" s="30">
        <v>5841</v>
      </c>
      <c r="D22" s="52">
        <v>0</v>
      </c>
      <c r="E22" s="52">
        <v>0</v>
      </c>
      <c r="F22" s="52">
        <v>6</v>
      </c>
      <c r="G22" s="52">
        <v>5841</v>
      </c>
    </row>
    <row r="23" spans="1:7" ht="15">
      <c r="A23" s="50" t="s">
        <v>116</v>
      </c>
      <c r="B23" s="52">
        <v>8</v>
      </c>
      <c r="C23" s="52">
        <v>6142</v>
      </c>
      <c r="D23" s="52">
        <v>0</v>
      </c>
      <c r="E23" s="52">
        <v>0</v>
      </c>
      <c r="F23" s="52">
        <v>8</v>
      </c>
      <c r="G23" s="52">
        <v>6142</v>
      </c>
    </row>
    <row r="24" spans="1:7" ht="15">
      <c r="A24" s="56" t="s">
        <v>117</v>
      </c>
      <c r="B24" s="38"/>
      <c r="C24" s="38"/>
      <c r="D24" s="38"/>
      <c r="E24" s="38"/>
      <c r="F24" s="32"/>
      <c r="G24" s="32"/>
    </row>
    <row r="25" spans="1:7" ht="15">
      <c r="A25" s="55" t="s">
        <v>79</v>
      </c>
      <c r="B25" s="38">
        <v>13</v>
      </c>
      <c r="C25" s="38">
        <v>1850</v>
      </c>
      <c r="D25" s="52">
        <v>0</v>
      </c>
      <c r="E25" s="52">
        <v>0</v>
      </c>
      <c r="F25" s="53">
        <v>13</v>
      </c>
      <c r="G25" s="53">
        <v>1850</v>
      </c>
    </row>
    <row r="26" spans="1:7" ht="15">
      <c r="A26" s="55" t="s">
        <v>118</v>
      </c>
      <c r="B26" s="38">
        <v>2</v>
      </c>
      <c r="C26" s="38">
        <v>41</v>
      </c>
      <c r="D26" s="52"/>
      <c r="E26" s="52"/>
      <c r="F26" s="53">
        <v>2</v>
      </c>
      <c r="G26" s="53">
        <v>41</v>
      </c>
    </row>
    <row r="27" spans="1:7" ht="15">
      <c r="A27" s="57" t="s">
        <v>81</v>
      </c>
      <c r="B27" s="38">
        <v>14</v>
      </c>
      <c r="C27" s="38">
        <v>806</v>
      </c>
      <c r="D27" s="52">
        <v>0</v>
      </c>
      <c r="E27" s="52">
        <v>0</v>
      </c>
      <c r="F27" s="53">
        <v>14</v>
      </c>
      <c r="G27" s="53">
        <v>806</v>
      </c>
    </row>
    <row r="28" spans="1:7" ht="15">
      <c r="A28" s="57" t="s">
        <v>82</v>
      </c>
      <c r="B28" s="38">
        <v>1</v>
      </c>
      <c r="C28" s="38">
        <v>48</v>
      </c>
      <c r="D28" s="52">
        <v>0</v>
      </c>
      <c r="E28" s="52">
        <v>0</v>
      </c>
      <c r="F28" s="53">
        <v>1</v>
      </c>
      <c r="G28" s="53">
        <v>48</v>
      </c>
    </row>
    <row r="29" spans="1:7" ht="15">
      <c r="A29" s="50" t="s">
        <v>119</v>
      </c>
      <c r="B29" s="53">
        <v>30</v>
      </c>
      <c r="C29" s="53">
        <v>2745</v>
      </c>
      <c r="D29" s="52">
        <v>0</v>
      </c>
      <c r="E29" s="52">
        <v>0</v>
      </c>
      <c r="F29" s="53">
        <v>30</v>
      </c>
      <c r="G29" s="53">
        <v>2745</v>
      </c>
    </row>
    <row r="30" spans="1:7" ht="15">
      <c r="A30" s="56" t="s">
        <v>120</v>
      </c>
      <c r="B30" s="53">
        <v>56</v>
      </c>
      <c r="C30" s="53">
        <v>21729</v>
      </c>
      <c r="D30" s="53">
        <v>7</v>
      </c>
      <c r="E30" s="53">
        <v>954</v>
      </c>
      <c r="F30" s="53">
        <v>63</v>
      </c>
      <c r="G30" s="53">
        <v>22683</v>
      </c>
    </row>
    <row r="31" spans="2:7" ht="15">
      <c r="B31" s="29"/>
      <c r="C31" s="29"/>
      <c r="D31" s="29"/>
      <c r="E31" s="29"/>
      <c r="F31" s="29"/>
      <c r="G31" s="29"/>
    </row>
    <row r="32" spans="1:7" ht="15">
      <c r="A32" s="58" t="s">
        <v>121</v>
      </c>
      <c r="B32" s="29"/>
      <c r="C32" s="29"/>
      <c r="D32" s="29"/>
      <c r="E32" s="29"/>
      <c r="F32" s="29"/>
      <c r="G32" s="29"/>
    </row>
    <row r="33" spans="1:7" ht="15">
      <c r="A33" s="59" t="s">
        <v>122</v>
      </c>
      <c r="B33" s="39"/>
      <c r="C33" s="39"/>
      <c r="D33" s="39"/>
      <c r="E33" s="39"/>
      <c r="F33" s="39"/>
      <c r="G33" s="39"/>
    </row>
    <row r="34" spans="1:7" ht="15">
      <c r="A34" s="50" t="s">
        <v>111</v>
      </c>
      <c r="B34" s="60"/>
      <c r="C34" s="60"/>
      <c r="D34" s="60"/>
      <c r="E34" s="60"/>
      <c r="F34" s="60"/>
      <c r="G34" s="60"/>
    </row>
    <row r="35" spans="1:7" ht="15">
      <c r="A35" s="51" t="s">
        <v>32</v>
      </c>
      <c r="B35" s="61" t="s">
        <v>123</v>
      </c>
      <c r="C35" s="61"/>
      <c r="D35" s="61"/>
      <c r="E35" s="61"/>
      <c r="F35" s="61"/>
      <c r="G35" s="61"/>
    </row>
    <row r="36" spans="1:7" ht="15">
      <c r="A36" s="62" t="s">
        <v>113</v>
      </c>
      <c r="B36" s="60"/>
      <c r="C36" s="60"/>
      <c r="D36" s="60"/>
      <c r="E36" s="60"/>
      <c r="F36" s="60"/>
      <c r="G36" s="60"/>
    </row>
    <row r="37" spans="1:7" ht="15">
      <c r="A37" s="54" t="s">
        <v>51</v>
      </c>
      <c r="B37" s="40" t="s">
        <v>124</v>
      </c>
      <c r="C37" s="40"/>
      <c r="D37" s="40"/>
      <c r="E37" s="40"/>
      <c r="F37" s="40"/>
      <c r="G37" s="40"/>
    </row>
    <row r="38" spans="1:7" ht="15">
      <c r="A38" s="33" t="s">
        <v>52</v>
      </c>
      <c r="B38" s="41" t="s">
        <v>125</v>
      </c>
      <c r="C38" s="41"/>
      <c r="D38" s="41"/>
      <c r="E38" s="41"/>
      <c r="F38" s="41"/>
      <c r="G38" s="41"/>
    </row>
    <row r="39" spans="1:7" ht="15">
      <c r="A39" s="36" t="s">
        <v>53</v>
      </c>
      <c r="B39" s="41" t="s">
        <v>126</v>
      </c>
      <c r="C39" s="41"/>
      <c r="D39" s="41"/>
      <c r="E39" s="41"/>
      <c r="F39" s="41"/>
      <c r="G39" s="41"/>
    </row>
    <row r="40" spans="1:7" ht="15">
      <c r="A40" s="55" t="s">
        <v>58</v>
      </c>
      <c r="B40" s="42" t="s">
        <v>127</v>
      </c>
      <c r="C40" s="42"/>
      <c r="D40" s="42"/>
      <c r="E40" s="42"/>
      <c r="F40" s="42"/>
      <c r="G40" s="42"/>
    </row>
    <row r="41" spans="1:7" ht="90" customHeight="1">
      <c r="A41" s="51" t="s">
        <v>59</v>
      </c>
      <c r="B41" s="63" t="s">
        <v>128</v>
      </c>
      <c r="C41" s="64"/>
      <c r="D41" s="64"/>
      <c r="E41" s="64"/>
      <c r="F41" s="64"/>
      <c r="G41" s="64"/>
    </row>
    <row r="42" spans="1:7" ht="15">
      <c r="A42" s="65" t="s">
        <v>115</v>
      </c>
      <c r="B42" s="61"/>
      <c r="C42" s="61"/>
      <c r="D42" s="61"/>
      <c r="E42" s="61"/>
      <c r="F42" s="61"/>
      <c r="G42" s="61"/>
    </row>
    <row r="43" spans="1:7" ht="30" customHeight="1">
      <c r="A43" s="66" t="s">
        <v>67</v>
      </c>
      <c r="B43" s="61" t="s">
        <v>129</v>
      </c>
      <c r="C43" s="61"/>
      <c r="D43" s="61"/>
      <c r="E43" s="61"/>
      <c r="F43" s="61"/>
      <c r="G43" s="61"/>
    </row>
    <row r="44" spans="1:7" ht="60" customHeight="1">
      <c r="A44" s="67" t="s">
        <v>68</v>
      </c>
      <c r="B44" s="61" t="s">
        <v>130</v>
      </c>
      <c r="C44" s="61"/>
      <c r="D44" s="61"/>
      <c r="E44" s="61"/>
      <c r="F44" s="61"/>
      <c r="G44" s="61"/>
    </row>
    <row r="45" spans="1:7" ht="15">
      <c r="A45" s="56" t="s">
        <v>117</v>
      </c>
      <c r="B45" s="61"/>
      <c r="C45" s="61"/>
      <c r="D45" s="61"/>
      <c r="E45" s="61"/>
      <c r="F45" s="61"/>
      <c r="G45" s="61"/>
    </row>
    <row r="46" spans="1:7" ht="120" customHeight="1">
      <c r="A46" s="57" t="s">
        <v>79</v>
      </c>
      <c r="B46" s="68" t="s">
        <v>131</v>
      </c>
      <c r="C46" s="68"/>
      <c r="D46" s="68"/>
      <c r="E46" s="68"/>
      <c r="F46" s="68"/>
      <c r="G46" s="68"/>
    </row>
    <row r="47" spans="1:7" ht="15">
      <c r="A47" s="57" t="s">
        <v>118</v>
      </c>
      <c r="B47" s="68" t="s">
        <v>132</v>
      </c>
      <c r="C47" s="68"/>
      <c r="D47" s="68"/>
      <c r="E47" s="68"/>
      <c r="F47" s="68"/>
      <c r="G47" s="68"/>
    </row>
    <row r="48" spans="1:7" ht="105" customHeight="1">
      <c r="A48" s="57" t="s">
        <v>81</v>
      </c>
      <c r="B48" s="68" t="s">
        <v>133</v>
      </c>
      <c r="C48" s="68"/>
      <c r="D48" s="68"/>
      <c r="E48" s="68"/>
      <c r="F48" s="68"/>
      <c r="G48" s="68"/>
    </row>
    <row r="49" spans="1:7" ht="15">
      <c r="A49" s="57" t="s">
        <v>82</v>
      </c>
      <c r="B49" s="61" t="s">
        <v>134</v>
      </c>
      <c r="C49" s="61"/>
      <c r="D49" s="61"/>
      <c r="E49" s="61"/>
      <c r="F49" s="61"/>
      <c r="G49" s="61"/>
    </row>
    <row r="50" spans="1:7" ht="15">
      <c r="A50" s="59" t="s">
        <v>86</v>
      </c>
      <c r="B50" s="61"/>
      <c r="C50" s="61"/>
      <c r="D50" s="61"/>
      <c r="E50" s="61"/>
      <c r="F50" s="61"/>
      <c r="G50" s="61"/>
    </row>
    <row r="51" spans="1:7" ht="15">
      <c r="A51" s="59" t="s">
        <v>111</v>
      </c>
      <c r="B51" s="61"/>
      <c r="C51" s="61"/>
      <c r="D51" s="61"/>
      <c r="E51" s="61"/>
      <c r="F51" s="61"/>
      <c r="G51" s="61"/>
    </row>
    <row r="52" spans="1:7" ht="75" customHeight="1">
      <c r="A52" s="51" t="s">
        <v>87</v>
      </c>
      <c r="B52" s="68" t="s">
        <v>135</v>
      </c>
      <c r="C52" s="68"/>
      <c r="D52" s="68"/>
      <c r="E52" s="68"/>
      <c r="F52" s="68"/>
      <c r="G52" s="68"/>
    </row>
  </sheetData>
  <mergeCells count="23">
    <mergeCell ref="B48:G48"/>
    <mergeCell ref="B49:G49"/>
    <mergeCell ref="B50:G50"/>
    <mergeCell ref="B51:G51"/>
    <mergeCell ref="B52:G52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7:C7"/>
    <mergeCell ref="D7:E7"/>
    <mergeCell ref="F7:G7"/>
    <mergeCell ref="B33:G33"/>
    <mergeCell ref="B34:G34"/>
    <mergeCell ref="B35:G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123825</xdr:colOff>
                <xdr:row>0</xdr:row>
                <xdr:rowOff>85725</xdr:rowOff>
              </from>
              <to>
                <xdr:col>3</xdr:col>
                <xdr:colOff>0</xdr:colOff>
                <xdr:row>3</xdr:row>
                <xdr:rowOff>152400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Meena</cp:lastModifiedBy>
  <cp:lastPrinted>2024-04-26T09:31:50Z</cp:lastPrinted>
  <dcterms:created xsi:type="dcterms:W3CDTF">2024-04-26T06:21:22Z</dcterms:created>
  <dcterms:modified xsi:type="dcterms:W3CDTF">2024-04-26T09:31:58Z</dcterms:modified>
  <cp:category/>
  <cp:version/>
  <cp:contentType/>
  <cp:contentStatus/>
</cp:coreProperties>
</file>