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65416" yWindow="65416" windowWidth="20730" windowHeight="11160" activeTab="0"/>
  </bookViews>
  <sheets>
    <sheet name="Nov 22" sheetId="1" r:id="rId1"/>
    <sheet name="New Schemes" sheetId="2" r:id="rId2"/>
  </sheets>
  <definedNames/>
  <calcPr calcId="191029"/>
  <extLst/>
</workbook>
</file>

<file path=xl/sharedStrings.xml><?xml version="1.0" encoding="utf-8"?>
<sst xmlns="http://schemas.openxmlformats.org/spreadsheetml/2006/main" count="210" uniqueCount="127">
  <si>
    <t xml:space="preserve">Monthly Report for the month of November 2022 </t>
  </si>
  <si>
    <t xml:space="preserve">Sr </t>
  </si>
  <si>
    <t xml:space="preserve">Scheme Name </t>
  </si>
  <si>
    <t>No. of Schemes as on November 30, 2022</t>
  </si>
  <si>
    <t>No. of Folios as on November 30, 2022</t>
  </si>
  <si>
    <t>Funds Mobilized for the month of November 2022 (INR in crore)</t>
  </si>
  <si>
    <t>Net Inflow (+ve)/Outflow (-ve) for the month of November 2022 (INR in crore)</t>
  </si>
  <si>
    <t>Net Assets Under Management as on November 30, 2022 (INR in crore)</t>
  </si>
  <si>
    <t>Average Net Assets Under Management for the month November 2022 (INR in crore)</t>
  </si>
  <si>
    <t>No. of segregated portfolios created as on November 30, 2022</t>
  </si>
  <si>
    <t>Net Assets Under Management in segregated portfolio as on November 30, 2022 (INR in crore)</t>
  </si>
  <si>
    <t>A</t>
  </si>
  <si>
    <t>Open ended Schemes</t>
  </si>
  <si>
    <t>I</t>
  </si>
  <si>
    <t>Income/Debt Oriented Schemes</t>
  </si>
  <si>
    <t>i</t>
  </si>
  <si>
    <t>Overnight Fund</t>
  </si>
  <si>
    <t>ii</t>
  </si>
  <si>
    <t>Liquid Fund</t>
  </si>
  <si>
    <t>iii</t>
  </si>
  <si>
    <t>Ultra Short Duration Fund</t>
  </si>
  <si>
    <t>iv</t>
  </si>
  <si>
    <t>Low Duration Fund</t>
  </si>
  <si>
    <t>v</t>
  </si>
  <si>
    <t>Money Market Fund</t>
  </si>
  <si>
    <t>vi</t>
  </si>
  <si>
    <t>Short Duration Fund</t>
  </si>
  <si>
    <t>vii</t>
  </si>
  <si>
    <t>Medium Duration Fund</t>
  </si>
  <si>
    <t>viii</t>
  </si>
  <si>
    <t>Medium to Long Duration Fund</t>
  </si>
  <si>
    <t>ix</t>
  </si>
  <si>
    <t>Long Duration Fund</t>
  </si>
  <si>
    <t>x</t>
  </si>
  <si>
    <t>Dynamic Bond Fund</t>
  </si>
  <si>
    <t>xi</t>
  </si>
  <si>
    <t>Corporate Bond Fund</t>
  </si>
  <si>
    <t>xii</t>
  </si>
  <si>
    <t>Credit Risk Fund</t>
  </si>
  <si>
    <t>xiii</t>
  </si>
  <si>
    <t>Banking and PSU Fund</t>
  </si>
  <si>
    <t>xiv</t>
  </si>
  <si>
    <t>Gilt Fund</t>
  </si>
  <si>
    <t>xv</t>
  </si>
  <si>
    <t>Gilt Fund with 10 year constant duration</t>
  </si>
  <si>
    <t>xvi</t>
  </si>
  <si>
    <t>Floater Fund</t>
  </si>
  <si>
    <t/>
  </si>
  <si>
    <t>Sub Total - I (i+ii+iii+iv+v+vi+vii+viii+ix+x+xi+xii+xiii+xiv+xv+xvi)</t>
  </si>
  <si>
    <t>II</t>
  </si>
  <si>
    <t>Growth/Equity Oriented Schemes</t>
  </si>
  <si>
    <t>Multi Cap Fund</t>
  </si>
  <si>
    <t>Large Cap Fund</t>
  </si>
  <si>
    <t>Large &amp; Mid Cap Fund</t>
  </si>
  <si>
    <t>Mid Cap Fund</t>
  </si>
  <si>
    <t>Small Cap Fund</t>
  </si>
  <si>
    <t>Dividend Yield Fund</t>
  </si>
  <si>
    <t>Value Fund/Contra Fund</t>
  </si>
  <si>
    <t>Focused Fund</t>
  </si>
  <si>
    <t>Sectoral/Thematic Funds</t>
  </si>
  <si>
    <t>ELSS</t>
  </si>
  <si>
    <t>Flexi Cap Fund</t>
  </si>
  <si>
    <t>Sub Total - II (i+ii+iii+iv+v+vi+vii+viii+ix+x+xi)</t>
  </si>
  <si>
    <t>III</t>
  </si>
  <si>
    <t>Hybrid Schemes</t>
  </si>
  <si>
    <t>Conservative Hybrid Fund</t>
  </si>
  <si>
    <t>Balanced Hybrid Fund/Aggressive Hybrid Fund</t>
  </si>
  <si>
    <t>Dynamic Asset Allocation/Balanced Advantage Fund</t>
  </si>
  <si>
    <t>Multi Asset Allocation Fund</t>
  </si>
  <si>
    <t>Arbitrage Fund</t>
  </si>
  <si>
    <t>Equity Savings Fund</t>
  </si>
  <si>
    <t>Sub Total - III (i+ii+iii+iv+v+vi)</t>
  </si>
  <si>
    <t>IV</t>
  </si>
  <si>
    <t>Solution Oriented Schemes</t>
  </si>
  <si>
    <t>Retirement Fund</t>
  </si>
  <si>
    <t>Childrens Fund</t>
  </si>
  <si>
    <t>Sub Total - IV (i+ii)</t>
  </si>
  <si>
    <t>V</t>
  </si>
  <si>
    <t>Other Schemes</t>
  </si>
  <si>
    <t>Index Funds</t>
  </si>
  <si>
    <t>GOLD ETF</t>
  </si>
  <si>
    <t>Other ETFs</t>
  </si>
  <si>
    <t>Fund of funds investing overseas</t>
  </si>
  <si>
    <t>Sub Total - V (i+ii+iii+iv)</t>
  </si>
  <si>
    <t>Total A-Open ended Schemes</t>
  </si>
  <si>
    <t>B</t>
  </si>
  <si>
    <t>Close Ended Schemes</t>
  </si>
  <si>
    <t>Fixed Term Plan</t>
  </si>
  <si>
    <t>Capital Protection Oriented Schemes</t>
  </si>
  <si>
    <t>Infrastructure Debt Fund</t>
  </si>
  <si>
    <t>Other Debt Scheme</t>
  </si>
  <si>
    <t>Sub Total (i+ii+iii+iv)</t>
  </si>
  <si>
    <t>Other Equity Schemes</t>
  </si>
  <si>
    <t>Sub Total (i+ii)</t>
  </si>
  <si>
    <t>Total B -Close ended Schemes</t>
  </si>
  <si>
    <t>C</t>
  </si>
  <si>
    <t>Interval Schemes</t>
  </si>
  <si>
    <t>Total C Interval Schemes</t>
  </si>
  <si>
    <t>Grand Total</t>
  </si>
  <si>
    <t>Repurchase/ Redemption for the month of November 2022 (INR in crore)</t>
  </si>
  <si>
    <t>** Data in respect Fund of Funds Domestic is shown for information only. The same is included in the respective underlying schemes.</t>
  </si>
  <si>
    <t>Released on 09-Dec-2022</t>
  </si>
  <si>
    <t>Fund of Funds Scheme (Domestic) **</t>
  </si>
  <si>
    <t>##  79</t>
  </si>
  <si>
    <t>## Includes NFO - Kotak All Weather Debt FOF</t>
  </si>
  <si>
    <t xml:space="preserve">NEW SCHEMES LAUNCHED DURING NOVEMBER 2022 (ALLOTMENT COMPLETED)     </t>
  </si>
  <si>
    <t>Open End</t>
  </si>
  <si>
    <t>Close End</t>
  </si>
  <si>
    <t>Total</t>
  </si>
  <si>
    <t>No. of Schemes</t>
  </si>
  <si>
    <t>Funds mobilized</t>
  </si>
  <si>
    <t>A. Income/Debt Oriented Schemes</t>
  </si>
  <si>
    <t>Subtotal "A"</t>
  </si>
  <si>
    <t>B. Growth/Equity Oriented Schemes</t>
  </si>
  <si>
    <t>Subtotal "B"</t>
  </si>
  <si>
    <t>C. Other Schemes</t>
  </si>
  <si>
    <t xml:space="preserve">Total A + B + C </t>
  </si>
  <si>
    <t xml:space="preserve">*NEW SCHEMES LAUNCHED : </t>
  </si>
  <si>
    <t>Open End Schemes</t>
  </si>
  <si>
    <t>JM Midcap Fund</t>
  </si>
  <si>
    <t>HDFC Business Cycle Fund</t>
  </si>
  <si>
    <t>Axis Nifty SDL September 2026 Debt Index Fund; Edelweiss CRISIL IBX 5050 Gilt Plus SDL Sep 2028 Index Fund; Edelweiss Nifty Midcap150 Momentum 50 Index Fund;Edelweiss Nifty Next 50 Index Fund; Edelweiss Nifty Smallcap 250 Index Fund; HDFC Nifty G Sec Dec 2026 Index Fund ; HDFC Nifty G Sec July 2031 Index Fund ; IDFC CRISIL IBX 90:10 SDL Plus Gilt April 2032 Index Fund; IDFC CRISIL IBX 90:10 SDL Plus Gilt November 2026 Index Fund; IDFC CRISIL IBX 90:10 SDL Plus Gilt September 2027 Index Fund; NIPPON INDIA NIFTY SDL PLUS G-SEC - JUN 2028 MATURITY 70:30 INDEX FUND</t>
  </si>
  <si>
    <t>HDFC Nifty IT ETF; HDFC Nifty Private Bank ETF; ICICI Prudential Nifty Financial Services Ex-Bank ETF</t>
  </si>
  <si>
    <t>Axis NASDAQ 100 Fund of Fund</t>
  </si>
  <si>
    <t>Aditya Birla Sun Life Fixed Term Plan - Series TZ (90 days); DSP FMP Series 267 – 1246 Days, DSP FMP Series 268 – 1281 Days; Kotak FMP Series 299; NIPPON INDIA FIXED HORIZON FUND XLIV SERIES 2; SBI Fixed Maturity Plan (FMP) -Series 69 (367 Days); Series 71 (364 Days)and Series 72 (1239 Days); UTI Fixed Term Income Fund - Series XXXV - I (1260 days)</t>
  </si>
  <si>
    <t xml:space="preserve"> (Rs. in Crore)</t>
  </si>
  <si>
    <t>Subtotal "C"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</si>
</sst>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28">
    <font>
      <sz val="11"/>
      <color theme="1"/>
      <name val="Calibri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/>
      <bottom style="thin"/>
    </border>
    <border>
      <left/>
      <right/>
      <top style="thin"/>
      <bottom style="thin"/>
    </border>
    <border>
      <left/>
      <right style="thin">
        <color rgb="FF000000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" fillId="0" borderId="0" applyNumberFormat="0" applyFill="0" applyBorder="0" applyAlignment="0" applyProtection="0"/>
  </cellStyleXfs>
  <cellXfs count="66">
    <xf numFmtId="0" fontId="0" fillId="0" borderId="0" xfId="0"/>
    <xf numFmtId="0" fontId="18" fillId="0" borderId="0" xfId="0" applyFont="1" applyAlignment="1">
      <alignment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34" borderId="10" xfId="0" applyFont="1" applyFill="1" applyBorder="1" applyAlignment="1">
      <alignment horizontal="left" vertical="center"/>
    </xf>
    <xf numFmtId="0" fontId="20" fillId="35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vertical="top" wrapText="1"/>
    </xf>
    <xf numFmtId="43" fontId="20" fillId="0" borderId="10" xfId="18" applyFont="1" applyBorder="1" applyAlignment="1">
      <alignment horizontal="right" vertical="center"/>
    </xf>
    <xf numFmtId="43" fontId="20" fillId="34" borderId="10" xfId="18" applyFont="1" applyFill="1" applyBorder="1" applyAlignment="1">
      <alignment horizontal="right" vertical="center"/>
    </xf>
    <xf numFmtId="43" fontId="18" fillId="0" borderId="10" xfId="18" applyFont="1" applyBorder="1" applyAlignment="1">
      <alignment vertical="top" wrapText="1"/>
    </xf>
    <xf numFmtId="43" fontId="20" fillId="35" borderId="10" xfId="18" applyFont="1" applyFill="1" applyBorder="1" applyAlignment="1">
      <alignment horizontal="right" vertical="center"/>
    </xf>
    <xf numFmtId="164" fontId="20" fillId="0" borderId="10" xfId="18" applyNumberFormat="1" applyFont="1" applyBorder="1" applyAlignment="1">
      <alignment horizontal="right" vertical="center"/>
    </xf>
    <xf numFmtId="164" fontId="20" fillId="34" borderId="10" xfId="18" applyNumberFormat="1" applyFont="1" applyFill="1" applyBorder="1" applyAlignment="1">
      <alignment horizontal="right" vertical="center"/>
    </xf>
    <xf numFmtId="164" fontId="18" fillId="0" borderId="10" xfId="18" applyNumberFormat="1" applyFont="1" applyBorder="1" applyAlignment="1">
      <alignment vertical="top" wrapText="1"/>
    </xf>
    <xf numFmtId="164" fontId="20" fillId="35" borderId="10" xfId="18" applyNumberFormat="1" applyFont="1" applyFill="1" applyBorder="1" applyAlignment="1">
      <alignment horizontal="right" vertical="center"/>
    </xf>
    <xf numFmtId="0" fontId="20" fillId="34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164" fontId="18" fillId="0" borderId="10" xfId="18" applyNumberFormat="1" applyFont="1" applyBorder="1" applyAlignment="1">
      <alignment horizontal="right" vertical="center"/>
    </xf>
    <xf numFmtId="43" fontId="18" fillId="0" borderId="10" xfId="18" applyFont="1" applyBorder="1" applyAlignment="1">
      <alignment horizontal="right" vertical="center"/>
    </xf>
    <xf numFmtId="0" fontId="18" fillId="0" borderId="0" xfId="0" applyFont="1" applyAlignment="1">
      <alignment vertical="top" wrapText="1"/>
    </xf>
    <xf numFmtId="0" fontId="18" fillId="0" borderId="10" xfId="0" applyFont="1" applyBorder="1" applyAlignment="1">
      <alignment vertical="top" wrapText="1"/>
    </xf>
    <xf numFmtId="164" fontId="18" fillId="0" borderId="10" xfId="18" applyNumberFormat="1" applyFont="1" applyBorder="1" applyAlignment="1">
      <alignment vertical="top" wrapText="1"/>
    </xf>
    <xf numFmtId="43" fontId="18" fillId="0" borderId="10" xfId="18" applyFont="1" applyBorder="1" applyAlignment="1">
      <alignment vertical="top" wrapText="1"/>
    </xf>
    <xf numFmtId="0" fontId="21" fillId="0" borderId="0" xfId="0" applyFont="1" applyAlignment="1">
      <alignment vertical="top"/>
    </xf>
    <xf numFmtId="0" fontId="23" fillId="0" borderId="0" xfId="0" applyFont="1"/>
    <xf numFmtId="164" fontId="0" fillId="0" borderId="0" xfId="18" applyNumberFormat="1" applyFont="1" applyFill="1"/>
    <xf numFmtId="164" fontId="23" fillId="0" borderId="10" xfId="18" applyNumberFormat="1" applyFont="1" applyFill="1" applyBorder="1" applyAlignment="1">
      <alignment vertical="top" wrapText="1"/>
    </xf>
    <xf numFmtId="164" fontId="23" fillId="0" borderId="10" xfId="18" applyNumberFormat="1" applyFont="1" applyFill="1" applyBorder="1" applyAlignment="1" quotePrefix="1">
      <alignment horizontal="right"/>
    </xf>
    <xf numFmtId="0" fontId="25" fillId="0" borderId="0" xfId="61" applyFont="1" applyBorder="1" applyAlignment="1">
      <alignment vertical="center" wrapText="1"/>
    </xf>
    <xf numFmtId="164" fontId="23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26" fillId="0" borderId="0" xfId="0" applyFont="1"/>
    <xf numFmtId="0" fontId="26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/>
    </xf>
    <xf numFmtId="0" fontId="23" fillId="0" borderId="10" xfId="0" applyFont="1" applyBorder="1"/>
    <xf numFmtId="164" fontId="24" fillId="0" borderId="0" xfId="18" applyNumberFormat="1" applyFont="1" applyFill="1"/>
    <xf numFmtId="0" fontId="24" fillId="0" borderId="0" xfId="0" applyFont="1"/>
    <xf numFmtId="164" fontId="26" fillId="0" borderId="0" xfId="18" applyNumberFormat="1" applyFont="1" applyFill="1" applyAlignment="1">
      <alignment horizontal="center"/>
    </xf>
    <xf numFmtId="0" fontId="24" fillId="0" borderId="10" xfId="0" applyFont="1" applyBorder="1"/>
    <xf numFmtId="0" fontId="24" fillId="0" borderId="10" xfId="0" applyFont="1" applyBorder="1" applyAlignment="1">
      <alignment vertical="top" wrapText="1"/>
    </xf>
    <xf numFmtId="164" fontId="24" fillId="0" borderId="10" xfId="18" applyNumberFormat="1" applyFont="1" applyFill="1" applyBorder="1" applyAlignment="1">
      <alignment vertical="top" wrapText="1"/>
    </xf>
    <xf numFmtId="43" fontId="24" fillId="0" borderId="10" xfId="18" applyFont="1" applyBorder="1"/>
    <xf numFmtId="164" fontId="24" fillId="0" borderId="10" xfId="18" applyNumberFormat="1" applyFont="1" applyFill="1" applyBorder="1" applyAlignment="1" quotePrefix="1">
      <alignment horizontal="right"/>
    </xf>
    <xf numFmtId="164" fontId="24" fillId="0" borderId="10" xfId="18" applyNumberFormat="1" applyFont="1" applyFill="1" applyBorder="1"/>
    <xf numFmtId="0" fontId="24" fillId="0" borderId="11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0" xfId="0" applyFont="1" applyBorder="1" applyAlignment="1">
      <alignment vertical="center"/>
    </xf>
    <xf numFmtId="164" fontId="24" fillId="0" borderId="0" xfId="18" applyNumberFormat="1" applyFont="1" applyFill="1" applyAlignment="1">
      <alignment wrapText="1"/>
    </xf>
    <xf numFmtId="0" fontId="24" fillId="0" borderId="0" xfId="0" applyFont="1" applyAlignment="1">
      <alignment wrapText="1"/>
    </xf>
    <xf numFmtId="0" fontId="24" fillId="0" borderId="11" xfId="0" applyFont="1" applyBorder="1" applyAlignment="1">
      <alignment horizontal="left" vertical="top"/>
    </xf>
    <xf numFmtId="0" fontId="19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164" fontId="27" fillId="0" borderId="10" xfId="18" applyNumberFormat="1" applyFont="1" applyFill="1" applyBorder="1" applyAlignment="1">
      <alignment horizontal="left" vertical="top" wrapText="1"/>
    </xf>
    <xf numFmtId="0" fontId="24" fillId="0" borderId="12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164" fontId="23" fillId="0" borderId="10" xfId="18" applyNumberFormat="1" applyFont="1" applyFill="1" applyBorder="1" applyAlignment="1">
      <alignment horizontal="center"/>
    </xf>
    <xf numFmtId="164" fontId="24" fillId="0" borderId="10" xfId="18" applyNumberFormat="1" applyFont="1" applyFill="1" applyBorder="1" applyAlignment="1">
      <alignment horizontal="left" vertical="top" wrapText="1"/>
    </xf>
    <xf numFmtId="164" fontId="26" fillId="0" borderId="10" xfId="18" applyNumberFormat="1" applyFont="1" applyFill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left" vertical="top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ormal 8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819150</xdr:colOff>
          <xdr:row>0</xdr:row>
          <xdr:rowOff>85725</xdr:rowOff>
        </xdr:from>
        <xdr:to>
          <xdr:col>5</xdr:col>
          <xdr:colOff>228600</xdr:colOff>
          <xdr:row>0</xdr:row>
          <xdr:rowOff>581025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133350</xdr:colOff>
          <xdr:row>0</xdr:row>
          <xdr:rowOff>104775</xdr:rowOff>
        </xdr:from>
        <xdr:to>
          <xdr:col>3</xdr:col>
          <xdr:colOff>9525</xdr:colOff>
          <xdr:row>3</xdr:row>
          <xdr:rowOff>171450</xdr:rowOff>
        </xdr:to>
        <xdr:sp macro="" textlink="">
          <xdr:nvSpPr>
            <xdr:cNvPr id="2049" name="Object 1" hidden="1">
              <a:extLst xmlns:a="http://schemas.openxmlformats.org/drawingml/2006/main"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133350</xdr:colOff>
          <xdr:row>0</xdr:row>
          <xdr:rowOff>104775</xdr:rowOff>
        </xdr:from>
        <xdr:to>
          <xdr:col>3</xdr:col>
          <xdr:colOff>9525</xdr:colOff>
          <xdr:row>3</xdr:row>
          <xdr:rowOff>171450</xdr:rowOff>
        </xdr:to>
        <xdr:sp macro="" textlink="">
          <xdr:nvSpPr>
            <xdr:cNvPr id="2050" name="Object 2" hidden="1">
              <a:extLst xmlns:a="http://schemas.openxmlformats.org/drawingml/2006/main"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2.bin" /><Relationship Id="rId2" Type="http://schemas.openxmlformats.org/officeDocument/2006/relationships/oleObject" Target="../embeddings/oleObject3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2"/>
  <sheetViews>
    <sheetView tabSelected="1" workbookViewId="0" topLeftCell="A1">
      <selection activeCell="A2" sqref="A2:K2"/>
    </sheetView>
  </sheetViews>
  <sheetFormatPr defaultColWidth="9.140625" defaultRowHeight="15"/>
  <cols>
    <col min="1" max="1" width="5.7109375" style="1" bestFit="1" customWidth="1"/>
    <col min="2" max="2" width="47.57421875" style="1" bestFit="1" customWidth="1"/>
    <col min="3" max="4" width="14.28125" style="1" customWidth="1"/>
    <col min="5" max="9" width="15.28125" style="1" bestFit="1" customWidth="1"/>
    <col min="10" max="10" width="14.28125" style="1" customWidth="1"/>
    <col min="11" max="11" width="15.28125" style="1" bestFit="1" customWidth="1"/>
    <col min="12" max="16384" width="9.140625" style="1" customWidth="1"/>
  </cols>
  <sheetData>
    <row r="1" spans="1:11" ht="50.1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.7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26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99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ht="15.75">
      <c r="A4" s="2" t="s">
        <v>11</v>
      </c>
      <c r="B4" s="3" t="s">
        <v>12</v>
      </c>
      <c r="C4" s="8"/>
      <c r="D4" s="8"/>
      <c r="E4" s="8"/>
      <c r="F4" s="8"/>
      <c r="G4" s="8"/>
      <c r="H4" s="8"/>
      <c r="I4" s="8"/>
      <c r="J4" s="8"/>
      <c r="K4" s="8"/>
    </row>
    <row r="5" spans="1:11" ht="15.75">
      <c r="A5" s="2" t="s">
        <v>13</v>
      </c>
      <c r="B5" s="3" t="s">
        <v>14</v>
      </c>
      <c r="C5" s="8"/>
      <c r="D5" s="8"/>
      <c r="E5" s="8"/>
      <c r="F5" s="8"/>
      <c r="G5" s="8"/>
      <c r="H5" s="8"/>
      <c r="I5" s="8"/>
      <c r="J5" s="8"/>
      <c r="K5" s="8"/>
    </row>
    <row r="6" spans="1:11" s="22" customFormat="1" ht="15">
      <c r="A6" s="18" t="s">
        <v>15</v>
      </c>
      <c r="B6" s="19" t="s">
        <v>16</v>
      </c>
      <c r="C6" s="20">
        <v>32</v>
      </c>
      <c r="D6" s="20">
        <v>619181</v>
      </c>
      <c r="E6" s="21">
        <v>408744.62468723</v>
      </c>
      <c r="F6" s="21">
        <v>440672.87254127</v>
      </c>
      <c r="G6" s="21">
        <v>-31928.2478540395</v>
      </c>
      <c r="H6" s="21">
        <v>103324.44465838</v>
      </c>
      <c r="I6" s="21">
        <v>141582.79579406</v>
      </c>
      <c r="J6" s="20">
        <v>0</v>
      </c>
      <c r="K6" s="21">
        <v>0</v>
      </c>
    </row>
    <row r="7" spans="1:11" s="22" customFormat="1" ht="15">
      <c r="A7" s="18" t="s">
        <v>17</v>
      </c>
      <c r="B7" s="19" t="s">
        <v>18</v>
      </c>
      <c r="C7" s="20">
        <v>36</v>
      </c>
      <c r="D7" s="20">
        <v>1768502</v>
      </c>
      <c r="E7" s="21">
        <v>314709.78095357</v>
      </c>
      <c r="F7" s="21">
        <v>280433.34212213</v>
      </c>
      <c r="G7" s="21">
        <v>34276.4388314397</v>
      </c>
      <c r="H7" s="21">
        <v>409714.99676051</v>
      </c>
      <c r="I7" s="21">
        <v>420618.91852434</v>
      </c>
      <c r="J7" s="20">
        <v>0</v>
      </c>
      <c r="K7" s="21">
        <v>0</v>
      </c>
    </row>
    <row r="8" spans="1:11" s="22" customFormat="1" ht="15">
      <c r="A8" s="18" t="s">
        <v>19</v>
      </c>
      <c r="B8" s="19" t="s">
        <v>20</v>
      </c>
      <c r="C8" s="20">
        <v>25</v>
      </c>
      <c r="D8" s="20">
        <v>630915</v>
      </c>
      <c r="E8" s="21">
        <v>12753.93780862</v>
      </c>
      <c r="F8" s="21">
        <v>15635.9667676</v>
      </c>
      <c r="G8" s="21">
        <v>-2882.02895898001</v>
      </c>
      <c r="H8" s="21">
        <v>86350.33201284</v>
      </c>
      <c r="I8" s="21">
        <v>88205.56861295</v>
      </c>
      <c r="J8" s="20">
        <v>0</v>
      </c>
      <c r="K8" s="21">
        <v>0</v>
      </c>
    </row>
    <row r="9" spans="1:11" s="22" customFormat="1" ht="15">
      <c r="A9" s="18" t="s">
        <v>21</v>
      </c>
      <c r="B9" s="19" t="s">
        <v>22</v>
      </c>
      <c r="C9" s="20">
        <v>21</v>
      </c>
      <c r="D9" s="20">
        <v>974624</v>
      </c>
      <c r="E9" s="21">
        <v>6488.19165034</v>
      </c>
      <c r="F9" s="21">
        <v>6571.93646127</v>
      </c>
      <c r="G9" s="21">
        <v>-83.7448109300021</v>
      </c>
      <c r="H9" s="21">
        <v>93927.0311628</v>
      </c>
      <c r="I9" s="21">
        <v>93564.74534145</v>
      </c>
      <c r="J9" s="20">
        <v>1</v>
      </c>
      <c r="K9" s="21">
        <v>0</v>
      </c>
    </row>
    <row r="10" spans="1:11" s="22" customFormat="1" ht="15">
      <c r="A10" s="18" t="s">
        <v>23</v>
      </c>
      <c r="B10" s="19" t="s">
        <v>24</v>
      </c>
      <c r="C10" s="20">
        <v>22</v>
      </c>
      <c r="D10" s="20">
        <v>424007</v>
      </c>
      <c r="E10" s="21">
        <v>20369.55005608</v>
      </c>
      <c r="F10" s="21">
        <v>15427.23145672</v>
      </c>
      <c r="G10" s="21">
        <v>4942.31859935998</v>
      </c>
      <c r="H10" s="21">
        <v>111454.79017588</v>
      </c>
      <c r="I10" s="21">
        <v>108312.10654951</v>
      </c>
      <c r="J10" s="20">
        <v>0</v>
      </c>
      <c r="K10" s="21">
        <v>0</v>
      </c>
    </row>
    <row r="11" spans="1:11" s="22" customFormat="1" ht="15">
      <c r="A11" s="18" t="s">
        <v>25</v>
      </c>
      <c r="B11" s="19" t="s">
        <v>26</v>
      </c>
      <c r="C11" s="20">
        <v>25</v>
      </c>
      <c r="D11" s="20">
        <v>520688</v>
      </c>
      <c r="E11" s="21">
        <v>2299.05616041</v>
      </c>
      <c r="F11" s="21">
        <v>4212.77710512</v>
      </c>
      <c r="G11" s="21">
        <v>-1913.72094471</v>
      </c>
      <c r="H11" s="21">
        <v>94126.17895038</v>
      </c>
      <c r="I11" s="21">
        <v>94769.36880696</v>
      </c>
      <c r="J11" s="20">
        <v>0</v>
      </c>
      <c r="K11" s="21">
        <v>0</v>
      </c>
    </row>
    <row r="12" spans="1:11" s="22" customFormat="1" ht="15">
      <c r="A12" s="18" t="s">
        <v>27</v>
      </c>
      <c r="B12" s="19" t="s">
        <v>28</v>
      </c>
      <c r="C12" s="20">
        <v>15</v>
      </c>
      <c r="D12" s="20">
        <v>255023</v>
      </c>
      <c r="E12" s="21">
        <v>254.21103306</v>
      </c>
      <c r="F12" s="21">
        <v>717.97832362</v>
      </c>
      <c r="G12" s="21">
        <v>-463.76729056</v>
      </c>
      <c r="H12" s="21">
        <v>27762.26828612</v>
      </c>
      <c r="I12" s="21">
        <v>27855.70563652</v>
      </c>
      <c r="J12" s="20">
        <v>3</v>
      </c>
      <c r="K12" s="21">
        <v>0</v>
      </c>
    </row>
    <row r="13" spans="1:11" s="22" customFormat="1" ht="15">
      <c r="A13" s="18" t="s">
        <v>29</v>
      </c>
      <c r="B13" s="19" t="s">
        <v>30</v>
      </c>
      <c r="C13" s="20">
        <v>12</v>
      </c>
      <c r="D13" s="20">
        <v>107203</v>
      </c>
      <c r="E13" s="21">
        <v>39.201753</v>
      </c>
      <c r="F13" s="21">
        <v>148.87978267</v>
      </c>
      <c r="G13" s="21">
        <v>-109.67802967</v>
      </c>
      <c r="H13" s="21">
        <v>8867.06332372</v>
      </c>
      <c r="I13" s="21">
        <v>8878.37306743</v>
      </c>
      <c r="J13" s="20">
        <v>0</v>
      </c>
      <c r="K13" s="21">
        <v>0</v>
      </c>
    </row>
    <row r="14" spans="1:11" s="22" customFormat="1" ht="15">
      <c r="A14" s="18" t="s">
        <v>31</v>
      </c>
      <c r="B14" s="19" t="s">
        <v>32</v>
      </c>
      <c r="C14" s="20">
        <v>3</v>
      </c>
      <c r="D14" s="20">
        <v>26293</v>
      </c>
      <c r="E14" s="21">
        <v>187.4001</v>
      </c>
      <c r="F14" s="21">
        <v>19.1055</v>
      </c>
      <c r="G14" s="21">
        <v>168.2946</v>
      </c>
      <c r="H14" s="21">
        <v>3126.5351</v>
      </c>
      <c r="I14" s="21">
        <v>3046.7719</v>
      </c>
      <c r="J14" s="20">
        <v>0</v>
      </c>
      <c r="K14" s="21">
        <v>0</v>
      </c>
    </row>
    <row r="15" spans="1:11" s="22" customFormat="1" ht="15">
      <c r="A15" s="18" t="s">
        <v>33</v>
      </c>
      <c r="B15" s="19" t="s">
        <v>34</v>
      </c>
      <c r="C15" s="20">
        <v>23</v>
      </c>
      <c r="D15" s="20">
        <v>217928</v>
      </c>
      <c r="E15" s="21">
        <v>915.543811</v>
      </c>
      <c r="F15" s="21">
        <v>571.065769659999</v>
      </c>
      <c r="G15" s="21">
        <v>344.478041340001</v>
      </c>
      <c r="H15" s="21">
        <v>22936.58426451</v>
      </c>
      <c r="I15" s="21">
        <v>22690.56194101</v>
      </c>
      <c r="J15" s="20">
        <v>0</v>
      </c>
      <c r="K15" s="21">
        <v>0</v>
      </c>
    </row>
    <row r="16" spans="1:11" s="22" customFormat="1" ht="15">
      <c r="A16" s="18" t="s">
        <v>35</v>
      </c>
      <c r="B16" s="19" t="s">
        <v>36</v>
      </c>
      <c r="C16" s="20">
        <v>20</v>
      </c>
      <c r="D16" s="20">
        <v>621178</v>
      </c>
      <c r="E16" s="21">
        <v>5912.44043354</v>
      </c>
      <c r="F16" s="21">
        <v>2445.99026581</v>
      </c>
      <c r="G16" s="21">
        <v>3466.45016773001</v>
      </c>
      <c r="H16" s="21">
        <v>115842.86890137</v>
      </c>
      <c r="I16" s="21">
        <v>111606.11430071</v>
      </c>
      <c r="J16" s="20">
        <v>0</v>
      </c>
      <c r="K16" s="21">
        <v>0</v>
      </c>
    </row>
    <row r="17" spans="1:11" s="22" customFormat="1" ht="15">
      <c r="A17" s="18" t="s">
        <v>37</v>
      </c>
      <c r="B17" s="19" t="s">
        <v>38</v>
      </c>
      <c r="C17" s="20">
        <v>15</v>
      </c>
      <c r="D17" s="20">
        <v>252907</v>
      </c>
      <c r="E17" s="21">
        <v>292.62863456</v>
      </c>
      <c r="F17" s="21">
        <v>496.73420917</v>
      </c>
      <c r="G17" s="21">
        <v>-204.10557461</v>
      </c>
      <c r="H17" s="21">
        <v>25508.34017049</v>
      </c>
      <c r="I17" s="21">
        <v>25507.37320586</v>
      </c>
      <c r="J17" s="20">
        <v>3</v>
      </c>
      <c r="K17" s="21">
        <v>0</v>
      </c>
    </row>
    <row r="18" spans="1:11" s="22" customFormat="1" ht="15">
      <c r="A18" s="18" t="s">
        <v>39</v>
      </c>
      <c r="B18" s="19" t="s">
        <v>40</v>
      </c>
      <c r="C18" s="20">
        <v>23</v>
      </c>
      <c r="D18" s="20">
        <v>306337</v>
      </c>
      <c r="E18" s="21">
        <v>798.769788290001</v>
      </c>
      <c r="F18" s="21">
        <v>2663.63656529</v>
      </c>
      <c r="G18" s="21">
        <v>-1864.866777</v>
      </c>
      <c r="H18" s="21">
        <v>75286.76939437</v>
      </c>
      <c r="I18" s="21">
        <v>76017.0648268</v>
      </c>
      <c r="J18" s="20">
        <v>0</v>
      </c>
      <c r="K18" s="21">
        <v>0</v>
      </c>
    </row>
    <row r="19" spans="1:11" s="22" customFormat="1" ht="15">
      <c r="A19" s="18" t="s">
        <v>41</v>
      </c>
      <c r="B19" s="19" t="s">
        <v>42</v>
      </c>
      <c r="C19" s="20">
        <v>22</v>
      </c>
      <c r="D19" s="20">
        <v>169251</v>
      </c>
      <c r="E19" s="21">
        <v>360.02513133</v>
      </c>
      <c r="F19" s="21">
        <v>160.47666808</v>
      </c>
      <c r="G19" s="21">
        <v>199.54846325</v>
      </c>
      <c r="H19" s="21">
        <v>16262.19499066</v>
      </c>
      <c r="I19" s="21">
        <v>16103.40917612</v>
      </c>
      <c r="J19" s="20">
        <v>0</v>
      </c>
      <c r="K19" s="21">
        <v>0</v>
      </c>
    </row>
    <row r="20" spans="1:11" s="22" customFormat="1" ht="15">
      <c r="A20" s="18" t="s">
        <v>43</v>
      </c>
      <c r="B20" s="19" t="s">
        <v>44</v>
      </c>
      <c r="C20" s="20">
        <v>5</v>
      </c>
      <c r="D20" s="20">
        <v>42652</v>
      </c>
      <c r="E20" s="21">
        <v>78.4496342199998</v>
      </c>
      <c r="F20" s="21">
        <v>36.74753431</v>
      </c>
      <c r="G20" s="21">
        <v>41.7020999099998</v>
      </c>
      <c r="H20" s="21">
        <v>1588.97106865</v>
      </c>
      <c r="I20" s="21">
        <v>1559.11787113</v>
      </c>
      <c r="J20" s="20">
        <v>0</v>
      </c>
      <c r="K20" s="21">
        <v>0</v>
      </c>
    </row>
    <row r="21" spans="1:11" s="22" customFormat="1" ht="15">
      <c r="A21" s="18" t="s">
        <v>45</v>
      </c>
      <c r="B21" s="19" t="s">
        <v>46</v>
      </c>
      <c r="C21" s="20">
        <v>12</v>
      </c>
      <c r="D21" s="20">
        <v>246435</v>
      </c>
      <c r="E21" s="21">
        <v>2272.13195187</v>
      </c>
      <c r="F21" s="21">
        <v>2592.6092568</v>
      </c>
      <c r="G21" s="21">
        <v>-320.477304930002</v>
      </c>
      <c r="H21" s="21">
        <v>60834.84110996</v>
      </c>
      <c r="I21" s="21">
        <v>60766.31355312</v>
      </c>
      <c r="J21" s="20">
        <v>0</v>
      </c>
      <c r="K21" s="21">
        <v>0</v>
      </c>
    </row>
    <row r="22" spans="1:11" ht="30">
      <c r="A22" s="6" t="s">
        <v>47</v>
      </c>
      <c r="B22" s="17" t="s">
        <v>48</v>
      </c>
      <c r="C22" s="14">
        <f>SUM($C$6:$C$21)</f>
        <v>311</v>
      </c>
      <c r="D22" s="14">
        <f>SUM($D$6:$D$21)</f>
        <v>7183124</v>
      </c>
      <c r="E22" s="10">
        <f>SUM($E$6:$E$21)</f>
        <v>776475.9435871202</v>
      </c>
      <c r="F22" s="10">
        <f>SUM($F$6:$F$21)</f>
        <v>772807.3503295201</v>
      </c>
      <c r="G22" s="10">
        <f>SUM($G$6:$G$21)</f>
        <v>3668.5932576001783</v>
      </c>
      <c r="H22" s="10">
        <f>SUM($H$6:$H$21)</f>
        <v>1256914.2103306402</v>
      </c>
      <c r="I22" s="10">
        <f>SUM($I$6:$I$21)</f>
        <v>1301084.30910797</v>
      </c>
      <c r="J22" s="14">
        <f>SUM($J$6:$J$21)</f>
        <v>7</v>
      </c>
      <c r="K22" s="10">
        <f>SUM($K$6:$K$21)</f>
        <v>0</v>
      </c>
    </row>
    <row r="23" spans="1:11" ht="15">
      <c r="A23" s="8"/>
      <c r="B23" s="5" t="s">
        <v>47</v>
      </c>
      <c r="C23" s="15"/>
      <c r="D23" s="15"/>
      <c r="E23" s="11"/>
      <c r="F23" s="11"/>
      <c r="G23" s="11"/>
      <c r="H23" s="11"/>
      <c r="I23" s="11"/>
      <c r="J23" s="15"/>
      <c r="K23" s="11"/>
    </row>
    <row r="24" spans="1:11" ht="15.75">
      <c r="A24" s="2" t="s">
        <v>49</v>
      </c>
      <c r="B24" s="3" t="s">
        <v>50</v>
      </c>
      <c r="C24" s="15"/>
      <c r="D24" s="15"/>
      <c r="E24" s="11"/>
      <c r="F24" s="11"/>
      <c r="G24" s="11"/>
      <c r="H24" s="11"/>
      <c r="I24" s="11"/>
      <c r="J24" s="15"/>
      <c r="K24" s="11"/>
    </row>
    <row r="25" spans="1:11" s="22" customFormat="1" ht="15">
      <c r="A25" s="18" t="s">
        <v>15</v>
      </c>
      <c r="B25" s="19" t="s">
        <v>51</v>
      </c>
      <c r="C25" s="20">
        <v>15</v>
      </c>
      <c r="D25" s="20">
        <v>3728778</v>
      </c>
      <c r="E25" s="21">
        <v>1347.04568087</v>
      </c>
      <c r="F25" s="21">
        <v>1176.55923297</v>
      </c>
      <c r="G25" s="21">
        <v>170.486447900001</v>
      </c>
      <c r="H25" s="21">
        <v>66569.83569053</v>
      </c>
      <c r="I25" s="21">
        <v>65569.44939399</v>
      </c>
      <c r="J25" s="20">
        <v>0</v>
      </c>
      <c r="K25" s="21">
        <v>0</v>
      </c>
    </row>
    <row r="26" spans="1:11" s="22" customFormat="1" ht="15">
      <c r="A26" s="18" t="s">
        <v>17</v>
      </c>
      <c r="B26" s="19" t="s">
        <v>52</v>
      </c>
      <c r="C26" s="20">
        <v>30</v>
      </c>
      <c r="D26" s="20">
        <v>12861604</v>
      </c>
      <c r="E26" s="21">
        <v>3152.0242769</v>
      </c>
      <c r="F26" s="21">
        <v>4190.86024471</v>
      </c>
      <c r="G26" s="21">
        <v>-1038.83596781</v>
      </c>
      <c r="H26" s="21">
        <v>250691.09952738</v>
      </c>
      <c r="I26" s="21">
        <v>246261.32666937</v>
      </c>
      <c r="J26" s="20">
        <v>0</v>
      </c>
      <c r="K26" s="21">
        <v>0</v>
      </c>
    </row>
    <row r="27" spans="1:11" s="22" customFormat="1" ht="15">
      <c r="A27" s="18" t="s">
        <v>19</v>
      </c>
      <c r="B27" s="19" t="s">
        <v>53</v>
      </c>
      <c r="C27" s="20">
        <v>26</v>
      </c>
      <c r="D27" s="20">
        <v>7485176</v>
      </c>
      <c r="E27" s="21">
        <v>2516.4928798</v>
      </c>
      <c r="F27" s="21">
        <v>1923.57314733</v>
      </c>
      <c r="G27" s="21">
        <v>592.91973247</v>
      </c>
      <c r="H27" s="21">
        <v>130047.07008961</v>
      </c>
      <c r="I27" s="21">
        <v>127812.40295515</v>
      </c>
      <c r="J27" s="20">
        <v>0</v>
      </c>
      <c r="K27" s="21">
        <v>0</v>
      </c>
    </row>
    <row r="28" spans="1:11" s="22" customFormat="1" ht="15">
      <c r="A28" s="18" t="s">
        <v>21</v>
      </c>
      <c r="B28" s="19" t="s">
        <v>54</v>
      </c>
      <c r="C28" s="20">
        <v>28</v>
      </c>
      <c r="D28" s="20">
        <v>9952029</v>
      </c>
      <c r="E28" s="21">
        <v>3591.89144067</v>
      </c>
      <c r="F28" s="21">
        <v>2415.58443236</v>
      </c>
      <c r="G28" s="21">
        <v>1176.30700831</v>
      </c>
      <c r="H28" s="21">
        <v>186335.37908269</v>
      </c>
      <c r="I28" s="21">
        <v>183811.10484424</v>
      </c>
      <c r="J28" s="20">
        <v>0</v>
      </c>
      <c r="K28" s="21">
        <v>0</v>
      </c>
    </row>
    <row r="29" spans="1:11" s="22" customFormat="1" ht="15">
      <c r="A29" s="18" t="s">
        <v>23</v>
      </c>
      <c r="B29" s="19" t="s">
        <v>55</v>
      </c>
      <c r="C29" s="20">
        <v>23</v>
      </c>
      <c r="D29" s="20">
        <v>9751585</v>
      </c>
      <c r="E29" s="21">
        <v>3715.31551421</v>
      </c>
      <c r="F29" s="21">
        <v>2337.07314474</v>
      </c>
      <c r="G29" s="21">
        <v>1378.24236947</v>
      </c>
      <c r="H29" s="21">
        <v>129947.56079168</v>
      </c>
      <c r="I29" s="21">
        <v>127191.60794962</v>
      </c>
      <c r="J29" s="20">
        <v>0</v>
      </c>
      <c r="K29" s="21">
        <v>0</v>
      </c>
    </row>
    <row r="30" spans="1:11" s="22" customFormat="1" ht="15">
      <c r="A30" s="18" t="s">
        <v>25</v>
      </c>
      <c r="B30" s="19" t="s">
        <v>56</v>
      </c>
      <c r="C30" s="20">
        <v>8</v>
      </c>
      <c r="D30" s="20">
        <v>590115</v>
      </c>
      <c r="E30" s="21">
        <v>94.7650762899999</v>
      </c>
      <c r="F30" s="21">
        <v>218.02734091</v>
      </c>
      <c r="G30" s="21">
        <v>-123.26226462</v>
      </c>
      <c r="H30" s="21">
        <v>10511.25128192</v>
      </c>
      <c r="I30" s="21">
        <v>10362.99721975</v>
      </c>
      <c r="J30" s="20">
        <v>0</v>
      </c>
      <c r="K30" s="21">
        <v>0</v>
      </c>
    </row>
    <row r="31" spans="1:11" s="22" customFormat="1" ht="15">
      <c r="A31" s="18" t="s">
        <v>27</v>
      </c>
      <c r="B31" s="19" t="s">
        <v>57</v>
      </c>
      <c r="C31" s="20">
        <v>22</v>
      </c>
      <c r="D31" s="20">
        <v>4389832</v>
      </c>
      <c r="E31" s="21">
        <v>1256.5762927</v>
      </c>
      <c r="F31" s="21">
        <v>1132.92871885</v>
      </c>
      <c r="G31" s="21">
        <v>123.64757385</v>
      </c>
      <c r="H31" s="21">
        <v>91907.10436356</v>
      </c>
      <c r="I31" s="21">
        <v>89917.85260912</v>
      </c>
      <c r="J31" s="20">
        <v>0</v>
      </c>
      <c r="K31" s="21">
        <v>0</v>
      </c>
    </row>
    <row r="32" spans="1:11" s="22" customFormat="1" ht="15">
      <c r="A32" s="18" t="s">
        <v>29</v>
      </c>
      <c r="B32" s="19" t="s">
        <v>58</v>
      </c>
      <c r="C32" s="20">
        <v>26</v>
      </c>
      <c r="D32" s="20">
        <v>5318079</v>
      </c>
      <c r="E32" s="21">
        <v>1650.06731815</v>
      </c>
      <c r="F32" s="21">
        <v>1933.59815615</v>
      </c>
      <c r="G32" s="21">
        <v>-283.530837999999</v>
      </c>
      <c r="H32" s="21">
        <v>106999.46603344</v>
      </c>
      <c r="I32" s="21">
        <v>105622.54492256</v>
      </c>
      <c r="J32" s="20">
        <v>0</v>
      </c>
      <c r="K32" s="21">
        <v>0</v>
      </c>
    </row>
    <row r="33" spans="1:11" s="22" customFormat="1" ht="15">
      <c r="A33" s="18" t="s">
        <v>31</v>
      </c>
      <c r="B33" s="19" t="s">
        <v>59</v>
      </c>
      <c r="C33" s="20">
        <v>123</v>
      </c>
      <c r="D33" s="20">
        <v>12818711</v>
      </c>
      <c r="E33" s="21">
        <v>5908.78828456</v>
      </c>
      <c r="F33" s="21">
        <v>4529.10585462</v>
      </c>
      <c r="G33" s="21">
        <v>1379.68242994</v>
      </c>
      <c r="H33" s="21">
        <v>173537.44556906</v>
      </c>
      <c r="I33" s="21">
        <v>168957.9987333</v>
      </c>
      <c r="J33" s="20">
        <v>0</v>
      </c>
      <c r="K33" s="21">
        <v>0</v>
      </c>
    </row>
    <row r="34" spans="1:11" s="22" customFormat="1" ht="15">
      <c r="A34" s="18" t="s">
        <v>33</v>
      </c>
      <c r="B34" s="19" t="s">
        <v>60</v>
      </c>
      <c r="C34" s="20">
        <v>40</v>
      </c>
      <c r="D34" s="20">
        <v>14465663</v>
      </c>
      <c r="E34" s="21">
        <v>1653.23283695</v>
      </c>
      <c r="F34" s="21">
        <v>1907.1100301</v>
      </c>
      <c r="G34" s="21">
        <v>-253.877193150001</v>
      </c>
      <c r="H34" s="21">
        <v>158601.58498085</v>
      </c>
      <c r="I34" s="21">
        <v>155947.39660217</v>
      </c>
      <c r="J34" s="20">
        <v>0</v>
      </c>
      <c r="K34" s="21">
        <v>0</v>
      </c>
    </row>
    <row r="35" spans="1:11" s="22" customFormat="1" ht="15">
      <c r="A35" s="18" t="s">
        <v>35</v>
      </c>
      <c r="B35" s="19" t="s">
        <v>61</v>
      </c>
      <c r="C35" s="20">
        <v>33</v>
      </c>
      <c r="D35" s="20">
        <v>12481293</v>
      </c>
      <c r="E35" s="21">
        <v>3401.44881448</v>
      </c>
      <c r="F35" s="21">
        <v>4264.878921</v>
      </c>
      <c r="G35" s="21">
        <v>-863.430106520002</v>
      </c>
      <c r="H35" s="21">
        <v>252855.66276432</v>
      </c>
      <c r="I35" s="21">
        <v>249520.53289665</v>
      </c>
      <c r="J35" s="20">
        <v>0</v>
      </c>
      <c r="K35" s="21">
        <v>0</v>
      </c>
    </row>
    <row r="36" spans="1:11" ht="15">
      <c r="A36" s="6" t="s">
        <v>47</v>
      </c>
      <c r="B36" s="6" t="s">
        <v>62</v>
      </c>
      <c r="C36" s="14">
        <f>SUM($C$25:$C$35)</f>
        <v>374</v>
      </c>
      <c r="D36" s="14">
        <f>SUM($D$25:$D$35)</f>
        <v>93842865</v>
      </c>
      <c r="E36" s="10">
        <f>SUM($E$25:$E$35)</f>
        <v>28287.64841558</v>
      </c>
      <c r="F36" s="10">
        <f>SUM($F$25:$F$35)</f>
        <v>26029.29922374</v>
      </c>
      <c r="G36" s="10">
        <f>SUM($G$25:$G$35)</f>
        <v>2258.3491918399986</v>
      </c>
      <c r="H36" s="10">
        <f>SUM($H$25:$H$35)</f>
        <v>1558003.46017504</v>
      </c>
      <c r="I36" s="10">
        <f>SUM($I$25:$I$35)</f>
        <v>1530975.21479592</v>
      </c>
      <c r="J36" s="14">
        <f>SUM($J$25:$J$35)</f>
        <v>0</v>
      </c>
      <c r="K36" s="10">
        <f>SUM($K$25:$K$35)</f>
        <v>0</v>
      </c>
    </row>
    <row r="37" spans="1:11" ht="15">
      <c r="A37" s="8"/>
      <c r="B37" s="5" t="s">
        <v>47</v>
      </c>
      <c r="C37" s="15"/>
      <c r="D37" s="15"/>
      <c r="E37" s="11"/>
      <c r="F37" s="11"/>
      <c r="G37" s="11"/>
      <c r="H37" s="11"/>
      <c r="I37" s="11"/>
      <c r="J37" s="15"/>
      <c r="K37" s="11"/>
    </row>
    <row r="38" spans="1:11" ht="15.75">
      <c r="A38" s="2" t="s">
        <v>63</v>
      </c>
      <c r="B38" s="3" t="s">
        <v>64</v>
      </c>
      <c r="C38" s="15"/>
      <c r="D38" s="15"/>
      <c r="E38" s="11"/>
      <c r="F38" s="11"/>
      <c r="G38" s="11"/>
      <c r="H38" s="11"/>
      <c r="I38" s="11"/>
      <c r="J38" s="15"/>
      <c r="K38" s="11"/>
    </row>
    <row r="39" spans="1:11" s="22" customFormat="1" ht="15">
      <c r="A39" s="18" t="s">
        <v>15</v>
      </c>
      <c r="B39" s="19" t="s">
        <v>65</v>
      </c>
      <c r="C39" s="20">
        <v>20</v>
      </c>
      <c r="D39" s="20">
        <v>516008</v>
      </c>
      <c r="E39" s="21">
        <v>355.44000078</v>
      </c>
      <c r="F39" s="21">
        <v>441.60085142</v>
      </c>
      <c r="G39" s="21">
        <v>-86.1608506400003</v>
      </c>
      <c r="H39" s="21">
        <v>22783.87734132</v>
      </c>
      <c r="I39" s="21">
        <v>22646.58178063</v>
      </c>
      <c r="J39" s="20">
        <v>1</v>
      </c>
      <c r="K39" s="21">
        <v>0</v>
      </c>
    </row>
    <row r="40" spans="1:11" s="22" customFormat="1" ht="15">
      <c r="A40" s="18" t="s">
        <v>17</v>
      </c>
      <c r="B40" s="19" t="s">
        <v>66</v>
      </c>
      <c r="C40" s="20">
        <v>31</v>
      </c>
      <c r="D40" s="20">
        <v>5266770</v>
      </c>
      <c r="E40" s="21">
        <v>2073.23806916</v>
      </c>
      <c r="F40" s="21">
        <v>2607.02942224</v>
      </c>
      <c r="G40" s="21">
        <v>-533.791353079998</v>
      </c>
      <c r="H40" s="21">
        <v>161371.29530496</v>
      </c>
      <c r="I40" s="21">
        <v>160071.22949625</v>
      </c>
      <c r="J40" s="20">
        <v>2</v>
      </c>
      <c r="K40" s="21">
        <v>9.3273</v>
      </c>
    </row>
    <row r="41" spans="1:11" s="22" customFormat="1" ht="15">
      <c r="A41" s="18" t="s">
        <v>19</v>
      </c>
      <c r="B41" s="19" t="s">
        <v>67</v>
      </c>
      <c r="C41" s="20">
        <v>27</v>
      </c>
      <c r="D41" s="20">
        <v>4426119</v>
      </c>
      <c r="E41" s="21">
        <v>3091.31837034</v>
      </c>
      <c r="F41" s="21">
        <v>4685.7712367</v>
      </c>
      <c r="G41" s="21">
        <v>-1594.45286636</v>
      </c>
      <c r="H41" s="21">
        <v>196899.35702482</v>
      </c>
      <c r="I41" s="21">
        <v>196603.25352129</v>
      </c>
      <c r="J41" s="20">
        <v>0</v>
      </c>
      <c r="K41" s="21">
        <v>0</v>
      </c>
    </row>
    <row r="42" spans="1:11" s="22" customFormat="1" ht="15">
      <c r="A42" s="18" t="s">
        <v>21</v>
      </c>
      <c r="B42" s="19" t="s">
        <v>68</v>
      </c>
      <c r="C42" s="20">
        <v>9</v>
      </c>
      <c r="D42" s="20">
        <v>854585</v>
      </c>
      <c r="E42" s="21">
        <v>503.5829287</v>
      </c>
      <c r="F42" s="21">
        <v>417.78665615</v>
      </c>
      <c r="G42" s="21">
        <v>85.7962725499997</v>
      </c>
      <c r="H42" s="21">
        <v>22361.8209917</v>
      </c>
      <c r="I42" s="21">
        <v>23192.7345684</v>
      </c>
      <c r="J42" s="20">
        <v>0</v>
      </c>
      <c r="K42" s="21">
        <v>0</v>
      </c>
    </row>
    <row r="43" spans="1:11" s="22" customFormat="1" ht="15">
      <c r="A43" s="18" t="s">
        <v>23</v>
      </c>
      <c r="B43" s="19" t="s">
        <v>69</v>
      </c>
      <c r="C43" s="20">
        <v>26</v>
      </c>
      <c r="D43" s="20">
        <v>475354</v>
      </c>
      <c r="E43" s="21">
        <v>4211.64799948</v>
      </c>
      <c r="F43" s="21">
        <v>8286.28767067</v>
      </c>
      <c r="G43" s="21">
        <v>-4074.63967119</v>
      </c>
      <c r="H43" s="21">
        <v>73328.98780704</v>
      </c>
      <c r="I43" s="21">
        <v>87864.67262619</v>
      </c>
      <c r="J43" s="20">
        <v>0</v>
      </c>
      <c r="K43" s="21">
        <v>0</v>
      </c>
    </row>
    <row r="44" spans="1:11" s="22" customFormat="1" ht="15">
      <c r="A44" s="18" t="s">
        <v>25</v>
      </c>
      <c r="B44" s="19" t="s">
        <v>70</v>
      </c>
      <c r="C44" s="20">
        <v>22</v>
      </c>
      <c r="D44" s="20">
        <v>363184</v>
      </c>
      <c r="E44" s="21">
        <v>400.62583775</v>
      </c>
      <c r="F44" s="21">
        <v>674.706215089999</v>
      </c>
      <c r="G44" s="21">
        <v>-274.080377339999</v>
      </c>
      <c r="H44" s="21">
        <v>17055.0323146</v>
      </c>
      <c r="I44" s="21">
        <v>17709.11897995</v>
      </c>
      <c r="J44" s="20">
        <v>2</v>
      </c>
      <c r="K44" s="21">
        <v>25.8129</v>
      </c>
    </row>
    <row r="45" spans="1:11" ht="15">
      <c r="A45" s="6" t="s">
        <v>47</v>
      </c>
      <c r="B45" s="6" t="s">
        <v>71</v>
      </c>
      <c r="C45" s="14">
        <f>SUM($C$39:$C$44)</f>
        <v>135</v>
      </c>
      <c r="D45" s="14">
        <f>SUM($D$39:$D$44)</f>
        <v>11902020</v>
      </c>
      <c r="E45" s="10">
        <f>SUM($E$39:$E$44)</f>
        <v>10635.85320621</v>
      </c>
      <c r="F45" s="10">
        <f>SUM($F$39:$F$44)</f>
        <v>17113.18205227</v>
      </c>
      <c r="G45" s="10">
        <f>SUM($G$39:$G$44)</f>
        <v>-6477.328846059998</v>
      </c>
      <c r="H45" s="10">
        <f>SUM($H$39:$H$44)</f>
        <v>493800.37078443996</v>
      </c>
      <c r="I45" s="10">
        <f>SUM($I$39:$I$44)</f>
        <v>508087.59097271005</v>
      </c>
      <c r="J45" s="14">
        <f>SUM($J$39:$J$44)</f>
        <v>5</v>
      </c>
      <c r="K45" s="10">
        <f>SUM($K$39:$K$44)</f>
        <v>35.1402</v>
      </c>
    </row>
    <row r="46" spans="1:11" ht="15">
      <c r="A46" s="8"/>
      <c r="B46" s="5" t="s">
        <v>47</v>
      </c>
      <c r="C46" s="15"/>
      <c r="D46" s="15"/>
      <c r="E46" s="11"/>
      <c r="F46" s="11"/>
      <c r="G46" s="11"/>
      <c r="H46" s="11"/>
      <c r="I46" s="11"/>
      <c r="J46" s="15"/>
      <c r="K46" s="11"/>
    </row>
    <row r="47" spans="1:11" ht="15.75">
      <c r="A47" s="2" t="s">
        <v>72</v>
      </c>
      <c r="B47" s="3" t="s">
        <v>73</v>
      </c>
      <c r="C47" s="15"/>
      <c r="D47" s="15"/>
      <c r="E47" s="11"/>
      <c r="F47" s="11"/>
      <c r="G47" s="11"/>
      <c r="H47" s="11"/>
      <c r="I47" s="11"/>
      <c r="J47" s="15"/>
      <c r="K47" s="11"/>
    </row>
    <row r="48" spans="1:11" s="22" customFormat="1" ht="15">
      <c r="A48" s="18" t="s">
        <v>15</v>
      </c>
      <c r="B48" s="19" t="s">
        <v>74</v>
      </c>
      <c r="C48" s="20">
        <v>26</v>
      </c>
      <c r="D48" s="20">
        <v>2731618</v>
      </c>
      <c r="E48" s="21">
        <v>196.66203402</v>
      </c>
      <c r="F48" s="21">
        <v>159.5714961</v>
      </c>
      <c r="G48" s="21">
        <v>37.0905379200002</v>
      </c>
      <c r="H48" s="21">
        <v>18232.92391881</v>
      </c>
      <c r="I48" s="21">
        <v>17949.71633277</v>
      </c>
      <c r="J48" s="20">
        <v>0</v>
      </c>
      <c r="K48" s="21">
        <v>0</v>
      </c>
    </row>
    <row r="49" spans="1:11" s="22" customFormat="1" ht="15">
      <c r="A49" s="18" t="s">
        <v>17</v>
      </c>
      <c r="B49" s="19" t="s">
        <v>75</v>
      </c>
      <c r="C49" s="20">
        <v>10</v>
      </c>
      <c r="D49" s="20">
        <v>2912681</v>
      </c>
      <c r="E49" s="21">
        <v>106.2492973</v>
      </c>
      <c r="F49" s="21">
        <v>50.49993443</v>
      </c>
      <c r="G49" s="21">
        <v>55.74936287</v>
      </c>
      <c r="H49" s="21">
        <v>14451.2580181</v>
      </c>
      <c r="I49" s="21">
        <v>14233.5486102</v>
      </c>
      <c r="J49" s="20">
        <v>0</v>
      </c>
      <c r="K49" s="21">
        <v>0</v>
      </c>
    </row>
    <row r="50" spans="1:11" ht="15">
      <c r="A50" s="6" t="s">
        <v>47</v>
      </c>
      <c r="B50" s="6" t="s">
        <v>76</v>
      </c>
      <c r="C50" s="14">
        <f>SUM($C$48:$C$49)</f>
        <v>36</v>
      </c>
      <c r="D50" s="14">
        <f>SUM($D$48:$D$49)</f>
        <v>5644299</v>
      </c>
      <c r="E50" s="10">
        <f>SUM($E$48:$E$49)</f>
        <v>302.91133132</v>
      </c>
      <c r="F50" s="10">
        <f>SUM($F$48:$F$49)</f>
        <v>210.07143053</v>
      </c>
      <c r="G50" s="10">
        <f>SUM($G$48:$G$49)</f>
        <v>92.8399007900002</v>
      </c>
      <c r="H50" s="10">
        <f>SUM($H$48:$H$49)</f>
        <v>32684.181936909998</v>
      </c>
      <c r="I50" s="10">
        <f>SUM($I$48:$I$49)</f>
        <v>32183.26494297</v>
      </c>
      <c r="J50" s="14">
        <f>SUM($J$48:$J$49)</f>
        <v>0</v>
      </c>
      <c r="K50" s="10">
        <f>SUM($K$48:$K$49)</f>
        <v>0</v>
      </c>
    </row>
    <row r="51" spans="1:11" ht="15">
      <c r="A51" s="8"/>
      <c r="B51" s="5" t="s">
        <v>47</v>
      </c>
      <c r="C51" s="15"/>
      <c r="D51" s="15"/>
      <c r="E51" s="11"/>
      <c r="F51" s="11"/>
      <c r="G51" s="11"/>
      <c r="H51" s="11"/>
      <c r="I51" s="11"/>
      <c r="J51" s="15"/>
      <c r="K51" s="11"/>
    </row>
    <row r="52" spans="1:11" ht="15.75">
      <c r="A52" s="2" t="s">
        <v>77</v>
      </c>
      <c r="B52" s="3" t="s">
        <v>78</v>
      </c>
      <c r="C52" s="15"/>
      <c r="D52" s="15"/>
      <c r="E52" s="11"/>
      <c r="F52" s="11"/>
      <c r="G52" s="11"/>
      <c r="H52" s="11"/>
      <c r="I52" s="11"/>
      <c r="J52" s="15"/>
      <c r="K52" s="11"/>
    </row>
    <row r="53" spans="1:11" s="22" customFormat="1" ht="15">
      <c r="A53" s="18" t="s">
        <v>15</v>
      </c>
      <c r="B53" s="19" t="s">
        <v>79</v>
      </c>
      <c r="C53" s="20">
        <v>137</v>
      </c>
      <c r="D53" s="20">
        <v>3078798</v>
      </c>
      <c r="E53" s="21">
        <v>10912.42402842</v>
      </c>
      <c r="F53" s="21">
        <v>2310.69055631</v>
      </c>
      <c r="G53" s="21">
        <v>8601.73347211</v>
      </c>
      <c r="H53" s="21">
        <v>123711.33161685</v>
      </c>
      <c r="I53" s="21">
        <v>118650.9404731</v>
      </c>
      <c r="J53" s="20">
        <v>0</v>
      </c>
      <c r="K53" s="21">
        <v>0</v>
      </c>
    </row>
    <row r="54" spans="1:11" s="22" customFormat="1" ht="15">
      <c r="A54" s="18" t="s">
        <v>17</v>
      </c>
      <c r="B54" s="19" t="s">
        <v>80</v>
      </c>
      <c r="C54" s="20">
        <v>11</v>
      </c>
      <c r="D54" s="20">
        <v>4667294</v>
      </c>
      <c r="E54" s="21">
        <v>57.7482356999999</v>
      </c>
      <c r="F54" s="21">
        <v>252.48774675</v>
      </c>
      <c r="G54" s="21">
        <v>-194.73951105</v>
      </c>
      <c r="H54" s="21">
        <v>20832.77407822</v>
      </c>
      <c r="I54" s="21">
        <v>20427.3816774</v>
      </c>
      <c r="J54" s="20">
        <v>0</v>
      </c>
      <c r="K54" s="21">
        <v>0</v>
      </c>
    </row>
    <row r="55" spans="1:11" s="22" customFormat="1" ht="15">
      <c r="A55" s="18" t="s">
        <v>19</v>
      </c>
      <c r="B55" s="19" t="s">
        <v>81</v>
      </c>
      <c r="C55" s="20">
        <v>146</v>
      </c>
      <c r="D55" s="20">
        <v>11677116</v>
      </c>
      <c r="E55" s="21">
        <v>10066.62895009</v>
      </c>
      <c r="F55" s="21">
        <v>8099.3491158</v>
      </c>
      <c r="G55" s="21">
        <v>1967.27983429</v>
      </c>
      <c r="H55" s="21">
        <v>501541.47909614</v>
      </c>
      <c r="I55" s="21">
        <v>490194.77875034</v>
      </c>
      <c r="J55" s="20">
        <v>0</v>
      </c>
      <c r="K55" s="21">
        <v>0</v>
      </c>
    </row>
    <row r="56" spans="1:11" s="22" customFormat="1" ht="15">
      <c r="A56" s="18" t="s">
        <v>21</v>
      </c>
      <c r="B56" s="19" t="s">
        <v>82</v>
      </c>
      <c r="C56" s="20">
        <v>49</v>
      </c>
      <c r="D56" s="20">
        <v>1252936</v>
      </c>
      <c r="E56" s="21">
        <v>611.59359124</v>
      </c>
      <c r="F56" s="21">
        <v>591.79901487</v>
      </c>
      <c r="G56" s="21">
        <v>19.79457637</v>
      </c>
      <c r="H56" s="21">
        <v>20863.16756006</v>
      </c>
      <c r="I56" s="21">
        <v>20334.74963837</v>
      </c>
      <c r="J56" s="20">
        <v>0</v>
      </c>
      <c r="K56" s="21">
        <v>0</v>
      </c>
    </row>
    <row r="57" spans="1:11" ht="15">
      <c r="A57" s="6" t="s">
        <v>47</v>
      </c>
      <c r="B57" s="6" t="s">
        <v>83</v>
      </c>
      <c r="C57" s="14">
        <f>SUM($C$53:$C$56)</f>
        <v>343</v>
      </c>
      <c r="D57" s="14">
        <f>SUM($D$53:$D$56)</f>
        <v>20676144</v>
      </c>
      <c r="E57" s="10">
        <f>SUM($E$53:$E$56)</f>
        <v>21648.39480545</v>
      </c>
      <c r="F57" s="10">
        <f>SUM($F$53:$F$56)</f>
        <v>11254.326433729999</v>
      </c>
      <c r="G57" s="10">
        <f>SUM($G$53:$G$56)</f>
        <v>10394.06837172</v>
      </c>
      <c r="H57" s="10">
        <f>SUM($H$53:$H$56)</f>
        <v>666948.75235127</v>
      </c>
      <c r="I57" s="10">
        <f>SUM($I$53:$I$56)</f>
        <v>649607.85053921</v>
      </c>
      <c r="J57" s="14">
        <f>SUM($J$53:$J$56)</f>
        <v>0</v>
      </c>
      <c r="K57" s="10">
        <f>SUM($K$53:$K$56)</f>
        <v>0</v>
      </c>
    </row>
    <row r="58" spans="1:11" ht="15">
      <c r="A58" s="8"/>
      <c r="B58" s="5" t="s">
        <v>47</v>
      </c>
      <c r="C58" s="15"/>
      <c r="D58" s="15"/>
      <c r="E58" s="11"/>
      <c r="F58" s="11"/>
      <c r="G58" s="11"/>
      <c r="H58" s="11"/>
      <c r="I58" s="11"/>
      <c r="J58" s="15"/>
      <c r="K58" s="11"/>
    </row>
    <row r="59" spans="1:11" ht="15">
      <c r="A59" s="7" t="s">
        <v>47</v>
      </c>
      <c r="B59" s="7" t="s">
        <v>84</v>
      </c>
      <c r="C59" s="16">
        <f>SUM($C$6:$C$21)+SUM($C$25:$C$35)+SUM($C$39:$C$44)+SUM($C$48:$C$49)+SUM($C$53:$C$56)</f>
        <v>1199</v>
      </c>
      <c r="D59" s="16">
        <f>SUM($D$6:$D$21)+SUM($D$25:$D$35)+SUM($D$39:$D$44)+SUM($D$48:$D$49)+SUM($D$53:$D$56)</f>
        <v>139248452</v>
      </c>
      <c r="E59" s="12">
        <f>SUM($E$6:$E$21)+SUM($E$25:$E$35)+SUM($E$39:$E$44)+SUM($E$48:$E$49)+SUM($E$53:$E$56)</f>
        <v>837350.7513456801</v>
      </c>
      <c r="F59" s="12">
        <f>SUM($F$6:$F$21)+SUM($F$25:$F$35)+SUM($F$39:$F$44)+SUM($F$48:$F$49)+SUM($F$53:$F$56)</f>
        <v>827414.2294697901</v>
      </c>
      <c r="G59" s="12">
        <f>SUM($G$6:$G$21)+SUM($G$25:$G$35)+SUM($G$39:$G$44)+SUM($G$48:$G$49)+SUM($G$53:$G$56)</f>
        <v>9936.521875890181</v>
      </c>
      <c r="H59" s="12">
        <f>SUM($H$6:$H$21)+SUM($H$25:$H$35)+SUM($H$39:$H$44)+SUM($H$48:$H$49)+SUM($H$53:$H$56)</f>
        <v>4008350.9755783</v>
      </c>
      <c r="I59" s="12">
        <f>SUM($I$6:$I$21)+SUM($I$25:$I$35)+SUM($I$39:$I$44)+SUM($I$48:$I$49)+SUM($I$53:$I$56)</f>
        <v>4021938.2303587804</v>
      </c>
      <c r="J59" s="16">
        <f>SUM($J$6:$J$21)+SUM($J$25:$J$35)+SUM($J$39:$J$44)+SUM($J$48:$J$49)+SUM($J$53:$J$56)</f>
        <v>12</v>
      </c>
      <c r="K59" s="12">
        <f>SUM($K$6:$K$21)+SUM($K$25:$K$35)+SUM($K$39:$K$44)+SUM($K$48:$K$49)+SUM($K$53:$K$56)</f>
        <v>35.1402</v>
      </c>
    </row>
    <row r="60" spans="1:11" ht="15">
      <c r="A60" s="8"/>
      <c r="B60" s="5" t="s">
        <v>47</v>
      </c>
      <c r="C60" s="15"/>
      <c r="D60" s="15"/>
      <c r="E60" s="11"/>
      <c r="F60" s="11"/>
      <c r="G60" s="11"/>
      <c r="H60" s="11"/>
      <c r="I60" s="11"/>
      <c r="J60" s="15"/>
      <c r="K60" s="11"/>
    </row>
    <row r="61" spans="1:11" ht="15.75">
      <c r="A61" s="2" t="s">
        <v>85</v>
      </c>
      <c r="B61" s="3" t="s">
        <v>86</v>
      </c>
      <c r="C61" s="15"/>
      <c r="D61" s="15"/>
      <c r="E61" s="11"/>
      <c r="F61" s="11"/>
      <c r="G61" s="11"/>
      <c r="H61" s="11"/>
      <c r="I61" s="11"/>
      <c r="J61" s="15"/>
      <c r="K61" s="11"/>
    </row>
    <row r="62" spans="1:11" ht="15.75">
      <c r="A62" s="2" t="s">
        <v>13</v>
      </c>
      <c r="B62" s="3" t="s">
        <v>14</v>
      </c>
      <c r="C62" s="15"/>
      <c r="D62" s="15"/>
      <c r="E62" s="11"/>
      <c r="F62" s="11"/>
      <c r="G62" s="11"/>
      <c r="H62" s="11"/>
      <c r="I62" s="11"/>
      <c r="J62" s="15"/>
      <c r="K62" s="11"/>
    </row>
    <row r="63" spans="1:11" s="22" customFormat="1" ht="15">
      <c r="A63" s="18" t="s">
        <v>15</v>
      </c>
      <c r="B63" s="19" t="s">
        <v>87</v>
      </c>
      <c r="C63" s="20">
        <v>90</v>
      </c>
      <c r="D63" s="20">
        <v>119915</v>
      </c>
      <c r="E63" s="21">
        <v>3703.027438</v>
      </c>
      <c r="F63" s="21">
        <v>428.563717620003</v>
      </c>
      <c r="G63" s="21">
        <v>3274.46372038</v>
      </c>
      <c r="H63" s="21">
        <v>18672.77231182</v>
      </c>
      <c r="I63" s="21">
        <v>17082.24051788</v>
      </c>
      <c r="J63" s="20">
        <v>0</v>
      </c>
      <c r="K63" s="21">
        <v>0</v>
      </c>
    </row>
    <row r="64" spans="1:11" s="22" customFormat="1" ht="15">
      <c r="A64" s="18" t="s">
        <v>17</v>
      </c>
      <c r="B64" s="19" t="s">
        <v>88</v>
      </c>
      <c r="C64" s="20">
        <v>7</v>
      </c>
      <c r="D64" s="20">
        <v>12654</v>
      </c>
      <c r="E64" s="21">
        <v>0</v>
      </c>
      <c r="F64" s="21">
        <v>0</v>
      </c>
      <c r="G64" s="21">
        <v>0</v>
      </c>
      <c r="H64" s="21">
        <v>640.3702844</v>
      </c>
      <c r="I64" s="21">
        <v>637.1953835</v>
      </c>
      <c r="J64" s="20">
        <v>0</v>
      </c>
      <c r="K64" s="21">
        <v>0</v>
      </c>
    </row>
    <row r="65" spans="1:11" s="22" customFormat="1" ht="15">
      <c r="A65" s="18" t="s">
        <v>19</v>
      </c>
      <c r="B65" s="19" t="s">
        <v>89</v>
      </c>
      <c r="C65" s="20">
        <v>8</v>
      </c>
      <c r="D65" s="20">
        <v>80</v>
      </c>
      <c r="E65" s="21">
        <v>0</v>
      </c>
      <c r="F65" s="21">
        <v>0</v>
      </c>
      <c r="G65" s="21">
        <v>0</v>
      </c>
      <c r="H65" s="21">
        <v>2098.479471</v>
      </c>
      <c r="I65" s="21">
        <v>2091.388045</v>
      </c>
      <c r="J65" s="20">
        <v>0</v>
      </c>
      <c r="K65" s="21">
        <v>0</v>
      </c>
    </row>
    <row r="66" spans="1:11" s="22" customFormat="1" ht="15">
      <c r="A66" s="18" t="s">
        <v>21</v>
      </c>
      <c r="B66" s="19" t="s">
        <v>90</v>
      </c>
      <c r="C66" s="20">
        <v>0</v>
      </c>
      <c r="D66" s="20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0">
        <v>0</v>
      </c>
      <c r="K66" s="21">
        <v>0</v>
      </c>
    </row>
    <row r="67" spans="1:11" ht="15">
      <c r="A67" s="6" t="s">
        <v>47</v>
      </c>
      <c r="B67" s="6" t="s">
        <v>91</v>
      </c>
      <c r="C67" s="14">
        <f>SUM($C$63:$C$66)</f>
        <v>105</v>
      </c>
      <c r="D67" s="14">
        <f>SUM($D$63:$D$66)</f>
        <v>132649</v>
      </c>
      <c r="E67" s="10">
        <f>SUM($E$63:$E$66)</f>
        <v>3703.027438</v>
      </c>
      <c r="F67" s="10">
        <f>SUM($F$63:$F$66)</f>
        <v>428.563717620003</v>
      </c>
      <c r="G67" s="10">
        <f>SUM($G$63:$G$66)</f>
        <v>3274.46372038</v>
      </c>
      <c r="H67" s="10">
        <f>SUM($H$63:$H$66)</f>
        <v>21411.62206722</v>
      </c>
      <c r="I67" s="10">
        <f>SUM($I$63:$I$66)</f>
        <v>19810.82394638</v>
      </c>
      <c r="J67" s="14">
        <f>SUM($J$63:$J$66)</f>
        <v>0</v>
      </c>
      <c r="K67" s="10">
        <f>SUM($K$63:$K$66)</f>
        <v>0</v>
      </c>
    </row>
    <row r="68" spans="1:11" ht="15">
      <c r="A68" s="8"/>
      <c r="B68" s="5" t="s">
        <v>47</v>
      </c>
      <c r="C68" s="15"/>
      <c r="D68" s="15"/>
      <c r="E68" s="11"/>
      <c r="F68" s="11"/>
      <c r="G68" s="11"/>
      <c r="H68" s="11"/>
      <c r="I68" s="11"/>
      <c r="J68" s="15"/>
      <c r="K68" s="11"/>
    </row>
    <row r="69" spans="1:11" ht="15.75">
      <c r="A69" s="2" t="s">
        <v>49</v>
      </c>
      <c r="B69" s="3" t="s">
        <v>50</v>
      </c>
      <c r="C69" s="15"/>
      <c r="D69" s="15"/>
      <c r="E69" s="11"/>
      <c r="F69" s="11"/>
      <c r="G69" s="11"/>
      <c r="H69" s="11"/>
      <c r="I69" s="11"/>
      <c r="J69" s="15"/>
      <c r="K69" s="11"/>
    </row>
    <row r="70" spans="1:11" s="22" customFormat="1" ht="15">
      <c r="A70" s="18" t="s">
        <v>15</v>
      </c>
      <c r="B70" s="19" t="s">
        <v>60</v>
      </c>
      <c r="C70" s="20">
        <v>19</v>
      </c>
      <c r="D70" s="20">
        <v>302897</v>
      </c>
      <c r="E70" s="21">
        <v>0</v>
      </c>
      <c r="F70" s="21">
        <v>34.30151522</v>
      </c>
      <c r="G70" s="21">
        <v>-34.30151522</v>
      </c>
      <c r="H70" s="21">
        <v>3760.1065158</v>
      </c>
      <c r="I70" s="21">
        <v>3718.4836104</v>
      </c>
      <c r="J70" s="20">
        <v>0</v>
      </c>
      <c r="K70" s="21">
        <v>0</v>
      </c>
    </row>
    <row r="71" spans="1:11" s="22" customFormat="1" ht="15">
      <c r="A71" s="18" t="s">
        <v>17</v>
      </c>
      <c r="B71" s="19" t="s">
        <v>92</v>
      </c>
      <c r="C71" s="20">
        <v>12</v>
      </c>
      <c r="D71" s="20">
        <v>68262</v>
      </c>
      <c r="E71" s="21">
        <v>0</v>
      </c>
      <c r="F71" s="21">
        <v>-0.000681900000017777</v>
      </c>
      <c r="G71" s="21">
        <v>0.000681900000017777</v>
      </c>
      <c r="H71" s="21">
        <v>3338.3418962</v>
      </c>
      <c r="I71" s="21">
        <v>3294.3673483</v>
      </c>
      <c r="J71" s="20">
        <v>0</v>
      </c>
      <c r="K71" s="21">
        <v>0</v>
      </c>
    </row>
    <row r="72" spans="1:11" ht="15">
      <c r="A72" s="6" t="s">
        <v>47</v>
      </c>
      <c r="B72" s="6" t="s">
        <v>93</v>
      </c>
      <c r="C72" s="14">
        <f>SUM($C$70:$C$71)</f>
        <v>31</v>
      </c>
      <c r="D72" s="14">
        <f>SUM($D$70:$D$71)</f>
        <v>371159</v>
      </c>
      <c r="E72" s="10">
        <f>SUM($E$70:$E$71)</f>
        <v>0</v>
      </c>
      <c r="F72" s="10">
        <f>SUM($F$70:$F$71)</f>
        <v>34.30083331999998</v>
      </c>
      <c r="G72" s="10">
        <f>SUM($G$70:$G$71)</f>
        <v>-34.30083331999998</v>
      </c>
      <c r="H72" s="10">
        <f>SUM($H$70:$H$71)</f>
        <v>7098.448412</v>
      </c>
      <c r="I72" s="10">
        <f>SUM($I$70:$I$71)</f>
        <v>7012.8509587</v>
      </c>
      <c r="J72" s="14">
        <f>SUM($J$70:$J$71)</f>
        <v>0</v>
      </c>
      <c r="K72" s="10">
        <f>SUM($K$70:$K$71)</f>
        <v>0</v>
      </c>
    </row>
    <row r="73" spans="1:11" ht="15">
      <c r="A73" s="8"/>
      <c r="B73" s="4" t="s">
        <v>47</v>
      </c>
      <c r="C73" s="15"/>
      <c r="D73" s="15"/>
      <c r="E73" s="11"/>
      <c r="F73" s="11"/>
      <c r="G73" s="11"/>
      <c r="H73" s="11"/>
      <c r="I73" s="11"/>
      <c r="J73" s="15"/>
      <c r="K73" s="11"/>
    </row>
    <row r="74" spans="1:11" s="22" customFormat="1" ht="15">
      <c r="A74" s="18" t="s">
        <v>63</v>
      </c>
      <c r="B74" s="19" t="s">
        <v>78</v>
      </c>
      <c r="C74" s="20">
        <v>0</v>
      </c>
      <c r="D74" s="20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0">
        <v>0</v>
      </c>
      <c r="K74" s="21">
        <v>0</v>
      </c>
    </row>
    <row r="75" spans="1:11" ht="15">
      <c r="A75" s="8"/>
      <c r="B75" s="8"/>
      <c r="C75" s="15"/>
      <c r="D75" s="15"/>
      <c r="E75" s="11"/>
      <c r="F75" s="11"/>
      <c r="G75" s="11"/>
      <c r="H75" s="11"/>
      <c r="I75" s="11"/>
      <c r="J75" s="15"/>
      <c r="K75" s="11"/>
    </row>
    <row r="76" spans="1:11" ht="15">
      <c r="A76" s="7" t="s">
        <v>47</v>
      </c>
      <c r="B76" s="7" t="s">
        <v>94</v>
      </c>
      <c r="C76" s="16">
        <f>SUM($C$63:$C$66)+SUM($C$70:$C$71)+SUM($C$74:$C$74)</f>
        <v>136</v>
      </c>
      <c r="D76" s="16">
        <f>SUM($D$63:$D$66)+SUM($D$70:$D$71)+SUM($D$74:$D$74)</f>
        <v>503808</v>
      </c>
      <c r="E76" s="12">
        <f>SUM($E$63:$E$66)+SUM($E$70:$E$71)+SUM($E$74:$E$74)</f>
        <v>3703.027438</v>
      </c>
      <c r="F76" s="12">
        <f>SUM($F$63:$F$66)+SUM($F$70:$F$71)+SUM($F$74:$F$74)</f>
        <v>462.86455094000297</v>
      </c>
      <c r="G76" s="12">
        <f>SUM($G$63:$G$66)+SUM($G$70:$G$71)+SUM($G$74:$G$74)</f>
        <v>3240.16288706</v>
      </c>
      <c r="H76" s="12">
        <f>SUM($H$63:$H$66)+SUM($H$70:$H$71)+SUM($H$74:$H$74)</f>
        <v>28510.070479219998</v>
      </c>
      <c r="I76" s="12">
        <f>SUM($I$63:$I$66)+SUM($I$70:$I$71)+SUM($I$74:$I$74)</f>
        <v>26823.67490508</v>
      </c>
      <c r="J76" s="16">
        <f>SUM($J$63:$J$66)+SUM($J$70:$J$71)+SUM($J$74:$J$74)</f>
        <v>0</v>
      </c>
      <c r="K76" s="12">
        <f>SUM($K$63:$K$66)+SUM($K$70:$K$71)+SUM($K$74:$K$74)</f>
        <v>0</v>
      </c>
    </row>
    <row r="77" spans="1:11" ht="15">
      <c r="A77" s="8"/>
      <c r="B77" s="5" t="s">
        <v>47</v>
      </c>
      <c r="C77" s="15"/>
      <c r="D77" s="15"/>
      <c r="E77" s="11"/>
      <c r="F77" s="11"/>
      <c r="G77" s="11"/>
      <c r="H77" s="11"/>
      <c r="I77" s="11"/>
      <c r="J77" s="15"/>
      <c r="K77" s="11"/>
    </row>
    <row r="78" spans="1:11" ht="15.75">
      <c r="A78" s="2" t="s">
        <v>95</v>
      </c>
      <c r="B78" s="3" t="s">
        <v>96</v>
      </c>
      <c r="C78" s="15"/>
      <c r="D78" s="15"/>
      <c r="E78" s="11"/>
      <c r="F78" s="11"/>
      <c r="G78" s="11"/>
      <c r="H78" s="11"/>
      <c r="I78" s="11"/>
      <c r="J78" s="15"/>
      <c r="K78" s="11"/>
    </row>
    <row r="79" spans="1:11" s="22" customFormat="1" ht="15">
      <c r="A79" s="18" t="s">
        <v>13</v>
      </c>
      <c r="B79" s="19" t="s">
        <v>14</v>
      </c>
      <c r="C79" s="20">
        <v>12</v>
      </c>
      <c r="D79" s="20">
        <v>2890</v>
      </c>
      <c r="E79" s="21">
        <v>212.3292</v>
      </c>
      <c r="F79" s="21">
        <v>125.4498</v>
      </c>
      <c r="G79" s="21">
        <v>86.8793999999998</v>
      </c>
      <c r="H79" s="21">
        <v>699.7597</v>
      </c>
      <c r="I79" s="21">
        <v>678.1893</v>
      </c>
      <c r="J79" s="20">
        <v>0</v>
      </c>
      <c r="K79" s="21">
        <v>0</v>
      </c>
    </row>
    <row r="80" spans="1:11" s="22" customFormat="1" ht="15">
      <c r="A80" s="23"/>
      <c r="B80" s="23"/>
      <c r="C80" s="24"/>
      <c r="D80" s="24"/>
      <c r="E80" s="25"/>
      <c r="F80" s="25"/>
      <c r="G80" s="25"/>
      <c r="H80" s="25"/>
      <c r="I80" s="25"/>
      <c r="J80" s="24"/>
      <c r="K80" s="25"/>
    </row>
    <row r="81" spans="1:11" s="22" customFormat="1" ht="15">
      <c r="A81" s="18" t="s">
        <v>49</v>
      </c>
      <c r="B81" s="19" t="s">
        <v>50</v>
      </c>
      <c r="C81" s="20">
        <v>0</v>
      </c>
      <c r="D81" s="20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0">
        <v>0</v>
      </c>
      <c r="K81" s="21">
        <v>0</v>
      </c>
    </row>
    <row r="82" spans="1:11" s="22" customFormat="1" ht="15">
      <c r="A82" s="23"/>
      <c r="B82" s="23"/>
      <c r="C82" s="24"/>
      <c r="D82" s="24"/>
      <c r="E82" s="25"/>
      <c r="F82" s="25"/>
      <c r="G82" s="25"/>
      <c r="H82" s="25"/>
      <c r="I82" s="25"/>
      <c r="J82" s="24"/>
      <c r="K82" s="25"/>
    </row>
    <row r="83" spans="1:11" s="22" customFormat="1" ht="15">
      <c r="A83" s="18" t="s">
        <v>63</v>
      </c>
      <c r="B83" s="19" t="s">
        <v>78</v>
      </c>
      <c r="C83" s="20">
        <v>0</v>
      </c>
      <c r="D83" s="20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0">
        <v>0</v>
      </c>
      <c r="K83" s="21">
        <v>0</v>
      </c>
    </row>
    <row r="84" spans="1:11" ht="15">
      <c r="A84" s="8"/>
      <c r="B84" s="8"/>
      <c r="C84" s="15"/>
      <c r="D84" s="15"/>
      <c r="E84" s="11"/>
      <c r="F84" s="11"/>
      <c r="G84" s="11"/>
      <c r="H84" s="11"/>
      <c r="I84" s="11"/>
      <c r="J84" s="15"/>
      <c r="K84" s="11"/>
    </row>
    <row r="85" spans="1:11" ht="15">
      <c r="A85" s="7" t="s">
        <v>47</v>
      </c>
      <c r="B85" s="7" t="s">
        <v>97</v>
      </c>
      <c r="C85" s="16">
        <f>SUM($C$79:$C$83)</f>
        <v>12</v>
      </c>
      <c r="D85" s="16">
        <f>SUM($D$79:$D$83)</f>
        <v>2890</v>
      </c>
      <c r="E85" s="12">
        <f>SUM($E$79:$E$83)</f>
        <v>212.3292</v>
      </c>
      <c r="F85" s="12">
        <f>SUM($F$79:$F$83)</f>
        <v>125.4498</v>
      </c>
      <c r="G85" s="12">
        <f>SUM($G$79:$G$83)</f>
        <v>86.8793999999998</v>
      </c>
      <c r="H85" s="12">
        <f>SUM($H$79:$H$83)</f>
        <v>699.7597</v>
      </c>
      <c r="I85" s="12">
        <f>SUM($I$79:$I$83)</f>
        <v>678.1893</v>
      </c>
      <c r="J85" s="16">
        <f>SUM($J$79:$J$83)</f>
        <v>0</v>
      </c>
      <c r="K85" s="12">
        <f>SUM($K$79:$K$83)</f>
        <v>0</v>
      </c>
    </row>
    <row r="86" spans="1:11" ht="15">
      <c r="A86" s="8"/>
      <c r="B86" s="4" t="s">
        <v>47</v>
      </c>
      <c r="C86" s="15"/>
      <c r="D86" s="15"/>
      <c r="E86" s="11"/>
      <c r="F86" s="11"/>
      <c r="G86" s="11"/>
      <c r="H86" s="11"/>
      <c r="I86" s="11"/>
      <c r="J86" s="15"/>
      <c r="K86" s="11"/>
    </row>
    <row r="87" spans="1:11" ht="15">
      <c r="A87" s="7" t="s">
        <v>47</v>
      </c>
      <c r="B87" s="7" t="s">
        <v>98</v>
      </c>
      <c r="C87" s="16">
        <f>SUM($C$59:$C$59)+SUM($C$76:$C$76)+SUM($C$85:$C$85)</f>
        <v>1347</v>
      </c>
      <c r="D87" s="16">
        <f>SUM($D$59:$D$59)+SUM($D$76:$D$76)+SUM($D$85:$D$85)</f>
        <v>139755150</v>
      </c>
      <c r="E87" s="12">
        <f>SUM($E$59:$E$59)+SUM($E$76:$E$76)+SUM($E$85:$E$85)</f>
        <v>841266.1079836801</v>
      </c>
      <c r="F87" s="12">
        <f>SUM($F$59:$F$59)+SUM($F$76:$F$76)+SUM($F$85:$F$85)</f>
        <v>828002.5438207301</v>
      </c>
      <c r="G87" s="12">
        <f>SUM($G$59:$G$59)+SUM($G$76:$G$76)+SUM($G$85:$G$85)</f>
        <v>13263.56416295018</v>
      </c>
      <c r="H87" s="12">
        <f>SUM($H$59:$H$59)+SUM($H$76:$H$76)+SUM($H$85:$H$85)</f>
        <v>4037560.80575752</v>
      </c>
      <c r="I87" s="12">
        <f>SUM($I$59:$I$59)+SUM($I$76:$I$76)+SUM($I$85:$I$85)</f>
        <v>4049440.0945638604</v>
      </c>
      <c r="J87" s="16">
        <f>SUM($J$59:$J$59)+SUM($J$76:$J$76)+SUM($J$85:$J$85)</f>
        <v>12</v>
      </c>
      <c r="K87" s="12">
        <f>SUM($K$59:$K$59)+SUM($K$76:$K$76)+SUM($K$85:$K$85)</f>
        <v>35.1402</v>
      </c>
    </row>
    <row r="88" spans="1:11" ht="15">
      <c r="A88" s="8"/>
      <c r="B88" s="4" t="s">
        <v>47</v>
      </c>
      <c r="C88" s="15"/>
      <c r="D88" s="15"/>
      <c r="E88" s="11"/>
      <c r="F88" s="11"/>
      <c r="G88" s="11"/>
      <c r="H88" s="11"/>
      <c r="I88" s="11"/>
      <c r="J88" s="15"/>
      <c r="K88" s="11"/>
    </row>
    <row r="89" spans="1:11" ht="15">
      <c r="A89" s="8"/>
      <c r="B89" s="5" t="s">
        <v>102</v>
      </c>
      <c r="C89" s="13" t="s">
        <v>103</v>
      </c>
      <c r="D89" s="13">
        <v>1797812</v>
      </c>
      <c r="E89" s="9">
        <v>2176.27640032</v>
      </c>
      <c r="F89" s="9">
        <v>1007.9350742</v>
      </c>
      <c r="G89" s="9">
        <v>1168.34132612</v>
      </c>
      <c r="H89" s="9">
        <v>59154.07735445</v>
      </c>
      <c r="I89" s="9">
        <v>57745.10605219</v>
      </c>
      <c r="J89" s="13">
        <v>0</v>
      </c>
      <c r="K89" s="9">
        <v>0</v>
      </c>
    </row>
    <row r="90" spans="2:11" ht="15">
      <c r="B90" s="22"/>
      <c r="C90" s="22"/>
      <c r="D90" s="22"/>
      <c r="E90" s="22"/>
      <c r="F90" s="22"/>
      <c r="G90" s="22"/>
      <c r="H90" s="22"/>
      <c r="I90" s="22"/>
      <c r="J90" s="26" t="s">
        <v>101</v>
      </c>
      <c r="K90" s="22"/>
    </row>
    <row r="91" spans="2:11" ht="15">
      <c r="B91" s="56" t="s">
        <v>100</v>
      </c>
      <c r="C91" s="56"/>
      <c r="D91" s="56"/>
      <c r="E91" s="56"/>
      <c r="F91" s="56"/>
      <c r="G91" s="56"/>
      <c r="H91" s="56"/>
      <c r="I91" s="56"/>
      <c r="J91" s="56"/>
      <c r="K91" s="56"/>
    </row>
    <row r="92" spans="2:11" ht="15">
      <c r="B92" s="56" t="s">
        <v>104</v>
      </c>
      <c r="C92" s="56"/>
      <c r="D92" s="56"/>
      <c r="E92" s="56"/>
      <c r="F92" s="56"/>
      <c r="G92" s="56"/>
      <c r="H92" s="56"/>
      <c r="I92" s="56"/>
      <c r="J92" s="56"/>
      <c r="K92" s="56"/>
    </row>
  </sheetData>
  <mergeCells count="4">
    <mergeCell ref="A1:K1"/>
    <mergeCell ref="A2:K2"/>
    <mergeCell ref="B91:K91"/>
    <mergeCell ref="B92:K9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5" r:id="rId4"/>
  <drawing r:id="rId3"/>
  <legacyDrawing r:id="rId2"/>
  <oleObjects>
    <mc:AlternateContent xmlns:mc="http://schemas.openxmlformats.org/markup-compatibility/2006">
      <mc:Choice Requires="x14">
        <oleObject progId="Word.Picture.8" shapeId="1025" r:id="rId1">
          <objectPr r:id="rId5">
            <anchor>
              <from>
                <xdr:col>4</xdr:col>
                <xdr:colOff>819150</xdr:colOff>
                <xdr:row>0</xdr:row>
                <xdr:rowOff>85725</xdr:rowOff>
              </from>
              <to>
                <xdr:col>5</xdr:col>
                <xdr:colOff>228600</xdr:colOff>
                <xdr:row>0</xdr:row>
                <xdr:rowOff>581025</xdr:rowOff>
              </to>
            </anchor>
          </objectPr>
        </oleObject>
      </mc:Choice>
      <mc:Fallback>
        <oleObject progId="Word.Picture.8" shapeId="1025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D64DE-0602-4CE5-B424-51C6F54257AD}">
  <sheetPr>
    <pageSetUpPr fitToPage="1"/>
  </sheetPr>
  <dimension ref="A5:J37"/>
  <sheetViews>
    <sheetView workbookViewId="0" topLeftCell="A5">
      <selection activeCell="A9" sqref="A9:G21"/>
    </sheetView>
  </sheetViews>
  <sheetFormatPr defaultColWidth="8.8515625" defaultRowHeight="15"/>
  <cols>
    <col min="1" max="1" width="45.140625" style="0" customWidth="1"/>
    <col min="2" max="2" width="9.8515625" style="28" customWidth="1"/>
    <col min="3" max="4" width="11.57421875" style="28" customWidth="1"/>
    <col min="5" max="5" width="11.28125" style="28" customWidth="1"/>
    <col min="6" max="6" width="10.57421875" style="28" customWidth="1"/>
    <col min="7" max="7" width="14.28125" style="28" customWidth="1"/>
    <col min="8" max="8" width="8.57421875" style="0" customWidth="1"/>
    <col min="9" max="9" width="9.8515625" style="0" customWidth="1"/>
  </cols>
  <sheetData>
    <row r="1" ht="15"/>
    <row r="2" ht="15"/>
    <row r="5" spans="1:7" ht="15">
      <c r="A5" s="27" t="s">
        <v>105</v>
      </c>
      <c r="B5" s="39"/>
      <c r="C5" s="39"/>
      <c r="D5" s="39"/>
      <c r="E5" s="39"/>
      <c r="F5" s="39"/>
      <c r="G5" s="39"/>
    </row>
    <row r="6" spans="1:7" ht="15">
      <c r="A6" s="40"/>
      <c r="B6" s="39"/>
      <c r="C6" s="39"/>
      <c r="D6" s="39"/>
      <c r="E6" s="39"/>
      <c r="F6" s="41" t="s">
        <v>125</v>
      </c>
      <c r="G6" s="39"/>
    </row>
    <row r="7" spans="1:7" ht="15">
      <c r="A7" s="42"/>
      <c r="B7" s="61" t="s">
        <v>106</v>
      </c>
      <c r="C7" s="61"/>
      <c r="D7" s="61" t="s">
        <v>107</v>
      </c>
      <c r="E7" s="61"/>
      <c r="F7" s="61" t="s">
        <v>108</v>
      </c>
      <c r="G7" s="61"/>
    </row>
    <row r="8" spans="1:7" ht="30">
      <c r="A8" s="43"/>
      <c r="B8" s="29" t="s">
        <v>109</v>
      </c>
      <c r="C8" s="29" t="s">
        <v>110</v>
      </c>
      <c r="D8" s="29" t="s">
        <v>109</v>
      </c>
      <c r="E8" s="29" t="s">
        <v>110</v>
      </c>
      <c r="F8" s="29" t="s">
        <v>109</v>
      </c>
      <c r="G8" s="29" t="s">
        <v>110</v>
      </c>
    </row>
    <row r="9" spans="1:7" ht="15">
      <c r="A9" s="64" t="s">
        <v>111</v>
      </c>
      <c r="B9" s="29"/>
      <c r="C9" s="29"/>
      <c r="D9" s="29"/>
      <c r="E9" s="29"/>
      <c r="F9" s="44"/>
      <c r="G9" s="44"/>
    </row>
    <row r="10" spans="1:7" ht="15">
      <c r="A10" s="43" t="s">
        <v>87</v>
      </c>
      <c r="B10" s="45">
        <v>0</v>
      </c>
      <c r="C10" s="45">
        <v>0</v>
      </c>
      <c r="D10" s="46">
        <v>9</v>
      </c>
      <c r="E10" s="46">
        <v>3703</v>
      </c>
      <c r="F10" s="44">
        <f>D10</f>
        <v>9</v>
      </c>
      <c r="G10" s="44">
        <f>E10</f>
        <v>3703</v>
      </c>
    </row>
    <row r="11" spans="1:7" s="27" customFormat="1" ht="15">
      <c r="A11" s="64" t="s">
        <v>112</v>
      </c>
      <c r="B11" s="30">
        <f aca="true" t="shared" si="0" ref="B11:G11">SUM(B10)</f>
        <v>0</v>
      </c>
      <c r="C11" s="30">
        <f t="shared" si="0"/>
        <v>0</v>
      </c>
      <c r="D11" s="30">
        <f t="shared" si="0"/>
        <v>9</v>
      </c>
      <c r="E11" s="30">
        <f t="shared" si="0"/>
        <v>3703</v>
      </c>
      <c r="F11" s="30">
        <f t="shared" si="0"/>
        <v>9</v>
      </c>
      <c r="G11" s="30">
        <f t="shared" si="0"/>
        <v>3703</v>
      </c>
    </row>
    <row r="12" spans="1:7" ht="15">
      <c r="A12" s="64" t="s">
        <v>113</v>
      </c>
      <c r="B12" s="46"/>
      <c r="C12" s="46"/>
      <c r="D12" s="29"/>
      <c r="E12" s="29"/>
      <c r="F12" s="44"/>
      <c r="G12" s="44"/>
    </row>
    <row r="13" spans="1:7" ht="15" customHeight="1">
      <c r="A13" s="65" t="s">
        <v>54</v>
      </c>
      <c r="B13" s="46">
        <v>1</v>
      </c>
      <c r="C13" s="46">
        <v>90</v>
      </c>
      <c r="D13" s="45">
        <v>0</v>
      </c>
      <c r="E13" s="45">
        <v>0</v>
      </c>
      <c r="F13" s="44">
        <f>B13</f>
        <v>1</v>
      </c>
      <c r="G13" s="44">
        <f>C13</f>
        <v>90</v>
      </c>
    </row>
    <row r="14" spans="1:9" ht="15">
      <c r="A14" s="43" t="s">
        <v>59</v>
      </c>
      <c r="B14" s="46">
        <v>1</v>
      </c>
      <c r="C14" s="46">
        <v>2336</v>
      </c>
      <c r="D14" s="45">
        <v>0</v>
      </c>
      <c r="E14" s="45">
        <v>0</v>
      </c>
      <c r="F14" s="44">
        <f>B14</f>
        <v>1</v>
      </c>
      <c r="G14" s="44">
        <f>C14</f>
        <v>2336</v>
      </c>
      <c r="I14" s="31"/>
    </row>
    <row r="15" spans="1:9" s="27" customFormat="1" ht="15">
      <c r="A15" s="64" t="s">
        <v>114</v>
      </c>
      <c r="B15" s="30">
        <f aca="true" t="shared" si="1" ref="B15:G15">SUM(B13:B14)</f>
        <v>2</v>
      </c>
      <c r="C15" s="30">
        <f t="shared" si="1"/>
        <v>2426</v>
      </c>
      <c r="D15" s="30">
        <f t="shared" si="1"/>
        <v>0</v>
      </c>
      <c r="E15" s="30">
        <f t="shared" si="1"/>
        <v>0</v>
      </c>
      <c r="F15" s="30">
        <f t="shared" si="1"/>
        <v>2</v>
      </c>
      <c r="G15" s="30">
        <f t="shared" si="1"/>
        <v>2426</v>
      </c>
      <c r="I15" s="32"/>
    </row>
    <row r="16" spans="1:7" ht="15" customHeight="1">
      <c r="A16" s="38" t="s">
        <v>115</v>
      </c>
      <c r="B16" s="47"/>
      <c r="C16" s="47"/>
      <c r="D16" s="47"/>
      <c r="E16" s="47"/>
      <c r="F16" s="44"/>
      <c r="G16" s="44"/>
    </row>
    <row r="17" spans="1:7" ht="15" customHeight="1">
      <c r="A17" s="65" t="s">
        <v>79</v>
      </c>
      <c r="B17" s="47">
        <v>11</v>
      </c>
      <c r="C17" s="47">
        <v>980</v>
      </c>
      <c r="D17" s="45">
        <v>0</v>
      </c>
      <c r="E17" s="45">
        <v>0</v>
      </c>
      <c r="F17" s="44">
        <f>B17</f>
        <v>11</v>
      </c>
      <c r="G17" s="44">
        <f>C17</f>
        <v>980</v>
      </c>
    </row>
    <row r="18" spans="1:7" ht="15" customHeight="1">
      <c r="A18" s="65" t="s">
        <v>81</v>
      </c>
      <c r="B18" s="47">
        <v>3</v>
      </c>
      <c r="C18" s="47">
        <v>67</v>
      </c>
      <c r="D18" s="45">
        <v>0</v>
      </c>
      <c r="E18" s="45">
        <v>0</v>
      </c>
      <c r="F18" s="44">
        <f aca="true" t="shared" si="2" ref="F18:G19">B18</f>
        <v>3</v>
      </c>
      <c r="G18" s="44">
        <f t="shared" si="2"/>
        <v>67</v>
      </c>
    </row>
    <row r="19" spans="1:7" ht="15" customHeight="1">
      <c r="A19" s="42" t="s">
        <v>82</v>
      </c>
      <c r="B19" s="47">
        <v>1</v>
      </c>
      <c r="C19" s="47">
        <v>23</v>
      </c>
      <c r="D19" s="45">
        <v>0</v>
      </c>
      <c r="E19" s="45">
        <v>0</v>
      </c>
      <c r="F19" s="44">
        <f t="shared" si="2"/>
        <v>1</v>
      </c>
      <c r="G19" s="44">
        <f t="shared" si="2"/>
        <v>23</v>
      </c>
    </row>
    <row r="20" spans="1:7" s="27" customFormat="1" ht="15">
      <c r="A20" s="64" t="s">
        <v>126</v>
      </c>
      <c r="B20" s="29">
        <f>SUM(B17:B19)</f>
        <v>15</v>
      </c>
      <c r="C20" s="29">
        <f>SUM(C17:C19)</f>
        <v>1070</v>
      </c>
      <c r="D20" s="29"/>
      <c r="E20" s="29"/>
      <c r="F20" s="29">
        <f>SUM(F17:F19)</f>
        <v>15</v>
      </c>
      <c r="G20" s="29">
        <f>SUM(G17:G19)</f>
        <v>1070</v>
      </c>
    </row>
    <row r="21" spans="1:9" s="27" customFormat="1" ht="15" customHeight="1">
      <c r="A21" s="38" t="s">
        <v>116</v>
      </c>
      <c r="B21" s="29">
        <f aca="true" t="shared" si="3" ref="B21:E21">B11+B15+B20</f>
        <v>17</v>
      </c>
      <c r="C21" s="29">
        <f t="shared" si="3"/>
        <v>3496</v>
      </c>
      <c r="D21" s="29">
        <f t="shared" si="3"/>
        <v>9</v>
      </c>
      <c r="E21" s="29">
        <f t="shared" si="3"/>
        <v>3703</v>
      </c>
      <c r="F21" s="29">
        <f>F11+F15+F20</f>
        <v>26</v>
      </c>
      <c r="G21" s="29">
        <f>G11+G15+G20</f>
        <v>7199</v>
      </c>
      <c r="I21" s="32"/>
    </row>
    <row r="22" spans="1:10" ht="15">
      <c r="A22" s="40"/>
      <c r="B22" s="39"/>
      <c r="C22" s="39"/>
      <c r="D22" s="39"/>
      <c r="E22" s="39"/>
      <c r="F22" s="39"/>
      <c r="G22" s="39"/>
      <c r="I22" s="33"/>
      <c r="J22" s="34"/>
    </row>
    <row r="23" spans="1:9" ht="15">
      <c r="A23" s="35" t="s">
        <v>117</v>
      </c>
      <c r="B23" s="39"/>
      <c r="C23" s="39"/>
      <c r="D23" s="39"/>
      <c r="E23" s="39"/>
      <c r="F23" s="39"/>
      <c r="G23" s="39"/>
      <c r="I23" s="34"/>
    </row>
    <row r="24" spans="1:7" ht="15">
      <c r="A24" s="36" t="s">
        <v>118</v>
      </c>
      <c r="B24" s="62"/>
      <c r="C24" s="62"/>
      <c r="D24" s="62"/>
      <c r="E24" s="62"/>
      <c r="F24" s="62"/>
      <c r="G24" s="62"/>
    </row>
    <row r="25" spans="1:7" s="27" customFormat="1" ht="18" customHeight="1">
      <c r="A25" s="37" t="s">
        <v>113</v>
      </c>
      <c r="B25" s="63"/>
      <c r="C25" s="63"/>
      <c r="D25" s="63"/>
      <c r="E25" s="63"/>
      <c r="F25" s="63"/>
      <c r="G25" s="63"/>
    </row>
    <row r="26" spans="1:7" ht="15" customHeight="1">
      <c r="A26" s="53" t="s">
        <v>54</v>
      </c>
      <c r="B26" s="57" t="s">
        <v>119</v>
      </c>
      <c r="C26" s="57"/>
      <c r="D26" s="57"/>
      <c r="E26" s="57"/>
      <c r="F26" s="57"/>
      <c r="G26" s="57"/>
    </row>
    <row r="27" spans="1:7" ht="15">
      <c r="A27" s="43" t="s">
        <v>59</v>
      </c>
      <c r="B27" s="57" t="s">
        <v>120</v>
      </c>
      <c r="C27" s="57"/>
      <c r="D27" s="57"/>
      <c r="E27" s="57"/>
      <c r="F27" s="57"/>
      <c r="G27" s="57"/>
    </row>
    <row r="28" spans="1:7" ht="15">
      <c r="A28" s="38" t="s">
        <v>115</v>
      </c>
      <c r="B28" s="57"/>
      <c r="C28" s="57"/>
      <c r="D28" s="57"/>
      <c r="E28" s="57"/>
      <c r="F28" s="57"/>
      <c r="G28" s="57"/>
    </row>
    <row r="29" spans="1:7" ht="120" customHeight="1">
      <c r="A29" s="48" t="s">
        <v>79</v>
      </c>
      <c r="B29" s="58" t="s">
        <v>121</v>
      </c>
      <c r="C29" s="59"/>
      <c r="D29" s="59"/>
      <c r="E29" s="59"/>
      <c r="F29" s="59"/>
      <c r="G29" s="60"/>
    </row>
    <row r="30" spans="1:7" ht="30" customHeight="1">
      <c r="A30" s="48" t="s">
        <v>81</v>
      </c>
      <c r="B30" s="57" t="s">
        <v>122</v>
      </c>
      <c r="C30" s="57"/>
      <c r="D30" s="57"/>
      <c r="E30" s="57"/>
      <c r="F30" s="57"/>
      <c r="G30" s="57"/>
    </row>
    <row r="31" spans="1:7" ht="15" customHeight="1">
      <c r="A31" s="49" t="s">
        <v>82</v>
      </c>
      <c r="B31" s="57" t="s">
        <v>123</v>
      </c>
      <c r="C31" s="57"/>
      <c r="D31" s="57"/>
      <c r="E31" s="57"/>
      <c r="F31" s="57"/>
      <c r="G31" s="57"/>
    </row>
    <row r="32" spans="1:7" ht="15">
      <c r="A32" s="36" t="s">
        <v>86</v>
      </c>
      <c r="B32" s="57"/>
      <c r="C32" s="57"/>
      <c r="D32" s="57"/>
      <c r="E32" s="57"/>
      <c r="F32" s="57"/>
      <c r="G32" s="57"/>
    </row>
    <row r="33" spans="1:7" ht="15">
      <c r="A33" s="36" t="s">
        <v>111</v>
      </c>
      <c r="B33" s="57"/>
      <c r="C33" s="57"/>
      <c r="D33" s="57"/>
      <c r="E33" s="57"/>
      <c r="F33" s="57"/>
      <c r="G33" s="57"/>
    </row>
    <row r="34" spans="1:7" ht="78" customHeight="1">
      <c r="A34" s="50" t="s">
        <v>87</v>
      </c>
      <c r="B34" s="58" t="s">
        <v>124</v>
      </c>
      <c r="C34" s="59"/>
      <c r="D34" s="59"/>
      <c r="E34" s="59"/>
      <c r="F34" s="59"/>
      <c r="G34" s="60"/>
    </row>
    <row r="35" spans="1:7" ht="15">
      <c r="A35" s="40"/>
      <c r="B35" s="40"/>
      <c r="C35" s="39"/>
      <c r="D35" s="39"/>
      <c r="E35" s="39"/>
      <c r="F35" s="39"/>
      <c r="G35" s="39"/>
    </row>
    <row r="36" spans="1:7" ht="15">
      <c r="A36" s="40"/>
      <c r="B36" s="40"/>
      <c r="C36" s="39"/>
      <c r="D36" s="51"/>
      <c r="E36" s="39"/>
      <c r="F36" s="39"/>
      <c r="G36" s="39"/>
    </row>
    <row r="37" spans="1:7" ht="15">
      <c r="A37" s="40"/>
      <c r="B37" s="52"/>
      <c r="C37" s="39"/>
      <c r="D37" s="39"/>
      <c r="E37" s="39"/>
      <c r="F37" s="39"/>
      <c r="G37" s="39"/>
    </row>
  </sheetData>
  <mergeCells count="14">
    <mergeCell ref="B26:G26"/>
    <mergeCell ref="B7:C7"/>
    <mergeCell ref="D7:E7"/>
    <mergeCell ref="F7:G7"/>
    <mergeCell ref="B24:G24"/>
    <mergeCell ref="B25:G25"/>
    <mergeCell ref="B33:G33"/>
    <mergeCell ref="B34:G34"/>
    <mergeCell ref="B27:G27"/>
    <mergeCell ref="B28:G28"/>
    <mergeCell ref="B29:G29"/>
    <mergeCell ref="B30:G30"/>
    <mergeCell ref="B31:G31"/>
    <mergeCell ref="B32:G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6"/>
  <drawing r:id="rId4"/>
  <legacyDrawing r:id="rId3"/>
  <oleObjects>
    <mc:AlternateContent xmlns:mc="http://schemas.openxmlformats.org/markup-compatibility/2006">
      <mc:Choice Requires="x14">
        <oleObject progId="Word.Picture.8" shapeId="2049" r:id="rId1">
          <objectPr r:id="rId5">
            <anchor>
              <from>
                <xdr:col>2</xdr:col>
                <xdr:colOff>133350</xdr:colOff>
                <xdr:row>0</xdr:row>
                <xdr:rowOff>104775</xdr:rowOff>
              </from>
              <to>
                <xdr:col>3</xdr:col>
                <xdr:colOff>9525</xdr:colOff>
                <xdr:row>3</xdr:row>
                <xdr:rowOff>171450</xdr:rowOff>
              </to>
            </anchor>
          </objectPr>
        </oleObject>
      </mc:Choice>
      <mc:Fallback>
        <oleObject progId="Word.Picture.8" shapeId="2049" r:id="rId1"/>
      </mc:Fallback>
    </mc:AlternateContent>
    <mc:AlternateContent xmlns:mc="http://schemas.openxmlformats.org/markup-compatibility/2006">
      <mc:Choice Requires="x14">
        <oleObject progId="Word.Picture.8" shapeId="2050" r:id="rId2">
          <objectPr r:id="rId5">
            <anchor>
              <from>
                <xdr:col>2</xdr:col>
                <xdr:colOff>133350</xdr:colOff>
                <xdr:row>0</xdr:row>
                <xdr:rowOff>104775</xdr:rowOff>
              </from>
              <to>
                <xdr:col>3</xdr:col>
                <xdr:colOff>9525</xdr:colOff>
                <xdr:row>3</xdr:row>
                <xdr:rowOff>171450</xdr:rowOff>
              </to>
            </anchor>
          </objectPr>
        </oleObject>
      </mc:Choice>
      <mc:Fallback>
        <oleObject progId="Word.Picture.8" shapeId="2050" r:id="rId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2022-12-09T08:03:03Z</cp:lastPrinted>
  <dcterms:created xsi:type="dcterms:W3CDTF">2022-12-07T10:45:20Z</dcterms:created>
  <dcterms:modified xsi:type="dcterms:W3CDTF">2022-12-09T08:03:34Z</dcterms:modified>
  <cp:category/>
  <cp:version/>
  <cp:contentType/>
  <cp:contentStatus/>
</cp:coreProperties>
</file>