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Nov 20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<sst xmlns="http://schemas.openxmlformats.org/spreadsheetml/2006/main" count="207" uniqueCount="147">
  <si>
    <t xml:space="preserve">Monthly Report for the month of November 2020 </t>
  </si>
  <si>
    <t xml:space="preserve">Sr </t>
  </si>
  <si>
    <t xml:space="preserve">Scheme Name </t>
  </si>
  <si>
    <t>No. of Schemes as on November 30, 2020</t>
  </si>
  <si>
    <t>No. of Folios as on November 30, 2020</t>
  </si>
  <si>
    <t xml:space="preserve">Funds Mobilized for the month of November 2020 </t>
  </si>
  <si>
    <t xml:space="preserve">Net Inflow (+ve)/Outflow (-ve) for the month of November 2020 </t>
  </si>
  <si>
    <t>Net Assets Under Management as on November 30, 2020</t>
  </si>
  <si>
    <t>Average Net Assets Under Management for the month November 2020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</si>
  <si>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</si>
  <si>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</si>
  <si>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</si>
  <si>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</si>
  <si>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</si>
  <si>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</si>
  <si>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</si>
  <si>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</si>
  <si>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</si>
  <si>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</si>
  <si>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</si>
  <si>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</si>
  <si>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</si>
  <si>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</si>
  <si>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</si>
  <si>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</si>
  <si>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</si>
  <si>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</si>
  <si>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</si>
  <si>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</si>
  <si>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</si>
  <si>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</si>
  <si>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</si>
  <si>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</si>
  <si>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</si>
  <si>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</si>
  <si>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</si>
  <si>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</si>
  <si>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</si>
  <si>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</si>
  <si>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</si>
  <si>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</si>
  <si>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</si>
  <si>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</si>
  <si>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</si>
  <si>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</si>
  <si>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</si>
  <si>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</si>
  <si>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</si>
  <si>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</si>
  <si>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</si>
  <si>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</si>
  <si>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</si>
  <si>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</si>
  <si>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</si>
  <si>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</si>
  <si>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</si>
  <si>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</si>
  <si>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</si>
  <si>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</si>
  <si>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</si>
  <si>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</si>
  <si>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</si>
  <si>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</si>
  <si>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</si>
  <si>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</si>
  <si>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</si>
  <si>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</si>
  <si>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</si>
  <si>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</si>
  <si>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</si>
  <si>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</si>
  <si>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</si>
  <si>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</si>
  <si>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</si>
  <si>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</si>
  <si>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</si>
  <si>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</si>
  <si>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</si>
  <si>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</si>
  <si>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</si>
  <si>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</si>
  <si>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</si>
  <si>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</si>
  <si>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</si>
  <si>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</si>
  <si>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</si>
  <si>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</si>
  <si>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</si>
  <si>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</si>
  <si>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</si>
  <si>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</si>
  <si>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</si>
  <si>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</si>
  <si>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</si>
  <si>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</si>
  <si>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</si>
  <si>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</si>
  <si>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</si>
  <si>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</si>
  <si>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</si>
  <si>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</si>
  <si>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</si>
  <si>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</si>
  <si>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</si>
  <si>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</si>
  <si>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</si>
  <si>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</si>
  <si>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</si>
  <si>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</si>
  <si>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Capital Protection Oriented Schemes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</si>
  <si>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</si>
  <si>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</si>
  <si>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</si>
  <si>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</si>
  <si>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</si>
  <si>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</si>
  <si>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</si>
  <si>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</si>
  <si>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</si>
  <si>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</si>
  <si>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</si>
  <si>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</si>
  <si>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November 2020</t>
  </si>
  <si>
    <t>Released on 08-Dec-2020</t>
  </si>
  <si>
    <t>Note :</t>
  </si>
  <si>
    <t>** Data in respect Fund of Funds Domestic is shown for information only. The same is included in the respective underlying schemes.</t>
  </si>
  <si>
    <t>Fund of Funds Scheme (Domestic) **</t>
  </si>
  <si>
    <t>##    50</t>
  </si>
  <si>
    <t xml:space="preserve">## One new scheme launched Mirae Asset ESG Sector Leaders Fund of Fund </t>
  </si>
  <si>
    <t xml:space="preserve">NEW SCHEMES LAUNCHED DURING NOVEMBER 2020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</si>
  <si>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</si>
  <si>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</si>
  <si>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</si>
  <si>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</si>
  <si>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</si>
  <si>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</si>
  <si>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Growth/ Equity Oriented Schemes</t>
  </si>
  <si>
    <t>-</t>
  </si>
  <si>
    <t>Subtotal "A"</t>
  </si>
  <si>
    <t>B. Other Schemes</t>
  </si>
  <si>
    <t>Subtotal "B"</t>
  </si>
  <si>
    <t xml:space="preserve">Total A + B </t>
  </si>
  <si>
    <t xml:space="preserve">*NEW SCHEMES LAUNCHED : </t>
  </si>
  <si>
    <t>Open End Schemes</t>
  </si>
  <si>
    <t>Mahindra Manulife Focused Equity Yojana</t>
  </si>
  <si>
    <t>quant ESG Equity Fund</t>
  </si>
  <si>
    <t>Axis Banking ETF and NIPPON INDIA ETF NIFTY CPSE BOND PLUS SDL - 2024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</si>
</sst>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3" fontId="18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43" fontId="20" fillId="0" borderId="10" xfId="18" applyFont="1" applyFill="1" applyBorder="1" applyAlignment="1">
      <alignment horizontal="right" vertical="center"/>
    </xf>
    <xf numFmtId="164" fontId="18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16" fillId="0" borderId="0" xfId="0" applyFont="1"/>
    <xf numFmtId="0" fontId="24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/>
    <xf numFmtId="43" fontId="0" fillId="0" borderId="10" xfId="61" applyFont="1" applyFill="1" applyBorder="1"/>
    <xf numFmtId="164" fontId="16" fillId="0" borderId="10" xfId="18" applyNumberFormat="1" applyFont="1" applyFill="1" applyBorder="1"/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65" fontId="20" fillId="0" borderId="10" xfId="18" applyNumberFormat="1" applyFont="1" applyFill="1" applyBorder="1" applyAlignment="1">
      <alignment horizontal="right" vertical="center"/>
    </xf>
    <xf numFmtId="165" fontId="20" fillId="35" borderId="10" xfId="18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164" fontId="0" fillId="0" borderId="10" xfId="18" applyNumberFormat="1" applyFont="1" applyBorder="1"/>
    <xf numFmtId="164" fontId="16" fillId="0" borderId="10" xfId="18" applyNumberFormat="1" applyFont="1" applyBorder="1" applyAlignment="1" quotePrefix="1">
      <alignment horizontal="center" vertical="top" wrapText="1"/>
    </xf>
    <xf numFmtId="164" fontId="16" fillId="0" borderId="10" xfId="18" applyNumberFormat="1" applyFont="1" applyBorder="1" applyAlignment="1">
      <alignment vertical="top" wrapText="1"/>
    </xf>
    <xf numFmtId="164" fontId="16" fillId="0" borderId="10" xfId="18" applyNumberFormat="1" applyFont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omma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781050</xdr:colOff>
          <xdr:row>0</xdr:row>
          <xdr:rowOff>85725</xdr:rowOff>
        </xdr:from>
        <xdr:to>
          <xdr:col>4</xdr:col>
          <xdr:colOff>190500</xdr:colOff>
          <xdr:row>0</xdr:row>
          <xdr:rowOff>581025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428625</xdr:colOff>
          <xdr:row>0</xdr:row>
          <xdr:rowOff>85725</xdr:rowOff>
        </xdr:from>
        <xdr:to>
          <xdr:col>3</xdr:col>
          <xdr:colOff>85725</xdr:colOff>
          <xdr:row>3</xdr:row>
          <xdr:rowOff>9525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1"/>
  <sheetViews>
    <sheetView tabSelected="1" workbookViewId="0" topLeftCell="A1">
      <selection activeCell="E84" sqref="E84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9" width="15.28125" style="1" bestFit="1" customWidth="1"/>
    <col min="10" max="16384" width="9.140625" style="1" customWidth="1"/>
  </cols>
  <sheetData>
    <row r="1" spans="1:9" ht="50.1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38" t="s">
        <v>0</v>
      </c>
      <c r="B2" s="39"/>
      <c r="C2" s="39"/>
      <c r="D2" s="39"/>
      <c r="E2" s="39"/>
      <c r="F2" s="39"/>
      <c r="G2" s="39"/>
      <c r="H2" s="40"/>
      <c r="I2" s="2" t="s">
        <v>130</v>
      </c>
    </row>
    <row r="3" spans="1:9" ht="94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122</v>
      </c>
      <c r="G3" s="2" t="s">
        <v>6</v>
      </c>
      <c r="H3" s="2" t="s">
        <v>7</v>
      </c>
      <c r="I3" s="2" t="s">
        <v>8</v>
      </c>
    </row>
    <row r="4" spans="1:9" ht="15.75">
      <c r="A4" s="2" t="s">
        <v>9</v>
      </c>
      <c r="B4" s="3" t="s">
        <v>10</v>
      </c>
      <c r="C4" s="4"/>
      <c r="D4" s="4"/>
      <c r="E4" s="4"/>
      <c r="F4" s="4"/>
      <c r="G4" s="4"/>
      <c r="H4" s="4"/>
      <c r="I4" s="4"/>
    </row>
    <row r="5" spans="1:9" ht="15.75">
      <c r="A5" s="2" t="s">
        <v>11</v>
      </c>
      <c r="B5" s="3" t="s">
        <v>12</v>
      </c>
      <c r="C5" s="4"/>
      <c r="D5" s="4"/>
      <c r="E5" s="4"/>
      <c r="F5" s="4"/>
      <c r="G5" s="4"/>
      <c r="H5" s="4"/>
      <c r="I5" s="4"/>
    </row>
    <row r="6" spans="1:9" ht="15">
      <c r="A6" s="9" t="s">
        <v>13</v>
      </c>
      <c r="B6" s="10" t="s">
        <v>14</v>
      </c>
      <c r="C6" s="16">
        <v>30</v>
      </c>
      <c r="D6" s="16">
        <v>116364</v>
      </c>
      <c r="E6" s="11">
        <v>160012.4045804</v>
      </c>
      <c r="F6" s="11">
        <v>175560.1366947</v>
      </c>
      <c r="G6" s="11">
        <v>-15547.7321143</v>
      </c>
      <c r="H6" s="11">
        <v>57514.61155498</v>
      </c>
      <c r="I6" s="11">
        <v>78033.49433082</v>
      </c>
    </row>
    <row r="7" spans="1:9" ht="15">
      <c r="A7" s="9" t="s">
        <v>15</v>
      </c>
      <c r="B7" s="10" t="s">
        <v>16</v>
      </c>
      <c r="C7" s="16">
        <v>38</v>
      </c>
      <c r="D7" s="16">
        <v>2164701</v>
      </c>
      <c r="E7" s="11">
        <v>237552.95244143</v>
      </c>
      <c r="F7" s="11">
        <v>245968.10441204</v>
      </c>
      <c r="G7" s="11">
        <v>-8415.15197060999</v>
      </c>
      <c r="H7" s="11">
        <v>375646.62302598</v>
      </c>
      <c r="I7" s="11">
        <v>407660.89871369</v>
      </c>
    </row>
    <row r="8" spans="1:9" ht="15">
      <c r="A8" s="9" t="s">
        <v>17</v>
      </c>
      <c r="B8" s="10" t="s">
        <v>18</v>
      </c>
      <c r="C8" s="16">
        <v>29</v>
      </c>
      <c r="D8" s="16">
        <v>733257</v>
      </c>
      <c r="E8" s="11">
        <v>17836.95114285</v>
      </c>
      <c r="F8" s="11">
        <v>12462.60556361</v>
      </c>
      <c r="G8" s="11">
        <v>5374.34557924</v>
      </c>
      <c r="H8" s="11">
        <v>104930.9617604</v>
      </c>
      <c r="I8" s="11">
        <v>102225.89667393</v>
      </c>
    </row>
    <row r="9" spans="1:9" ht="15">
      <c r="A9" s="9" t="s">
        <v>19</v>
      </c>
      <c r="B9" s="10" t="s">
        <v>20</v>
      </c>
      <c r="C9" s="16">
        <v>26</v>
      </c>
      <c r="D9" s="16">
        <v>1134891</v>
      </c>
      <c r="E9" s="11">
        <v>41974.87674362</v>
      </c>
      <c r="F9" s="11">
        <v>14866.91678811</v>
      </c>
      <c r="G9" s="11">
        <v>27107.95995551</v>
      </c>
      <c r="H9" s="11">
        <v>150945.44093374</v>
      </c>
      <c r="I9" s="11">
        <v>136805.29600377</v>
      </c>
    </row>
    <row r="10" spans="1:9" ht="15">
      <c r="A10" s="9" t="s">
        <v>21</v>
      </c>
      <c r="B10" s="10" t="s">
        <v>22</v>
      </c>
      <c r="C10" s="16">
        <v>20</v>
      </c>
      <c r="D10" s="16">
        <v>458938</v>
      </c>
      <c r="E10" s="11">
        <v>24238.49787365</v>
      </c>
      <c r="F10" s="11">
        <v>21250.11134636</v>
      </c>
      <c r="G10" s="11">
        <v>2988.38652729</v>
      </c>
      <c r="H10" s="11">
        <v>99003.22082672</v>
      </c>
      <c r="I10" s="11">
        <v>99073.86227772</v>
      </c>
    </row>
    <row r="11" spans="1:9" ht="15">
      <c r="A11" s="9" t="s">
        <v>23</v>
      </c>
      <c r="B11" s="10" t="s">
        <v>24</v>
      </c>
      <c r="C11" s="16">
        <v>26</v>
      </c>
      <c r="D11" s="16">
        <v>612061</v>
      </c>
      <c r="E11" s="11">
        <v>16676.09238831</v>
      </c>
      <c r="F11" s="11">
        <v>3582.41871154</v>
      </c>
      <c r="G11" s="11">
        <v>13093.67367677</v>
      </c>
      <c r="H11" s="11">
        <v>153019.410036</v>
      </c>
      <c r="I11" s="11">
        <v>145335.14044166</v>
      </c>
    </row>
    <row r="12" spans="1:9" ht="15">
      <c r="A12" s="9" t="s">
        <v>25</v>
      </c>
      <c r="B12" s="10" t="s">
        <v>26</v>
      </c>
      <c r="C12" s="16">
        <v>19</v>
      </c>
      <c r="D12" s="16">
        <v>291821</v>
      </c>
      <c r="E12" s="11">
        <v>2065.81310492</v>
      </c>
      <c r="F12" s="11">
        <v>304.76710508</v>
      </c>
      <c r="G12" s="11">
        <v>1761.04599984</v>
      </c>
      <c r="H12" s="11">
        <v>27375.55524289</v>
      </c>
      <c r="I12" s="11">
        <v>26493.886472</v>
      </c>
    </row>
    <row r="13" spans="1:9" ht="15">
      <c r="A13" s="9" t="s">
        <v>27</v>
      </c>
      <c r="B13" s="10" t="s">
        <v>28</v>
      </c>
      <c r="C13" s="16">
        <v>14</v>
      </c>
      <c r="D13" s="16">
        <v>121753</v>
      </c>
      <c r="E13" s="11">
        <v>278.32671708</v>
      </c>
      <c r="F13" s="11">
        <v>145.94816502</v>
      </c>
      <c r="G13" s="11">
        <v>132.37855206</v>
      </c>
      <c r="H13" s="11">
        <v>11980.9549962</v>
      </c>
      <c r="I13" s="11">
        <v>11869.1566468</v>
      </c>
    </row>
    <row r="14" spans="1:9" ht="15">
      <c r="A14" s="9" t="s">
        <v>29</v>
      </c>
      <c r="B14" s="10" t="s">
        <v>30</v>
      </c>
      <c r="C14" s="16">
        <v>2</v>
      </c>
      <c r="D14" s="16">
        <v>30569</v>
      </c>
      <c r="E14" s="11">
        <v>30.5971</v>
      </c>
      <c r="F14" s="11">
        <v>12.1384</v>
      </c>
      <c r="G14" s="11">
        <v>18.4587</v>
      </c>
      <c r="H14" s="11">
        <v>2516.9477</v>
      </c>
      <c r="I14" s="11">
        <v>2495.12</v>
      </c>
    </row>
    <row r="15" spans="1:9" ht="15">
      <c r="A15" s="9" t="s">
        <v>31</v>
      </c>
      <c r="B15" s="10" t="s">
        <v>32</v>
      </c>
      <c r="C15" s="16">
        <v>27</v>
      </c>
      <c r="D15" s="16">
        <v>286866</v>
      </c>
      <c r="E15" s="11">
        <v>1152.03785896</v>
      </c>
      <c r="F15" s="11">
        <v>312.05341054</v>
      </c>
      <c r="G15" s="11">
        <v>839.98444842</v>
      </c>
      <c r="H15" s="11">
        <v>25061.80734667</v>
      </c>
      <c r="I15" s="11">
        <v>24601.79963023</v>
      </c>
    </row>
    <row r="16" spans="1:9" ht="15">
      <c r="A16" s="9" t="s">
        <v>33</v>
      </c>
      <c r="B16" s="10" t="s">
        <v>34</v>
      </c>
      <c r="C16" s="16">
        <v>20</v>
      </c>
      <c r="D16" s="16">
        <v>639905</v>
      </c>
      <c r="E16" s="11">
        <v>14124.34415437</v>
      </c>
      <c r="F16" s="11">
        <v>3031.20757185</v>
      </c>
      <c r="G16" s="11">
        <v>11093.13658252</v>
      </c>
      <c r="H16" s="11">
        <v>149604.31945235</v>
      </c>
      <c r="I16" s="11">
        <v>142516.38941467</v>
      </c>
    </row>
    <row r="17" spans="1:9" ht="15">
      <c r="A17" s="9" t="s">
        <v>35</v>
      </c>
      <c r="B17" s="10" t="s">
        <v>36</v>
      </c>
      <c r="C17" s="16">
        <v>22</v>
      </c>
      <c r="D17" s="16">
        <v>372020</v>
      </c>
      <c r="E17" s="11">
        <v>400.78852584</v>
      </c>
      <c r="F17" s="11">
        <v>416.17616143</v>
      </c>
      <c r="G17" s="11">
        <v>-15.38763559</v>
      </c>
      <c r="H17" s="11">
        <v>28545.0842793</v>
      </c>
      <c r="I17" s="11">
        <v>28397.6816056</v>
      </c>
    </row>
    <row r="18" spans="1:9" ht="15">
      <c r="A18" s="9" t="s">
        <v>37</v>
      </c>
      <c r="B18" s="10" t="s">
        <v>38</v>
      </c>
      <c r="C18" s="16">
        <v>21</v>
      </c>
      <c r="D18" s="16">
        <v>358114</v>
      </c>
      <c r="E18" s="11">
        <v>10009.0337476</v>
      </c>
      <c r="F18" s="11">
        <v>6134.28854841</v>
      </c>
      <c r="G18" s="11">
        <v>3874.74519919</v>
      </c>
      <c r="H18" s="11">
        <v>123449.3832217</v>
      </c>
      <c r="I18" s="11">
        <v>120774.1289343</v>
      </c>
    </row>
    <row r="19" spans="1:9" ht="15">
      <c r="A19" s="9" t="s">
        <v>39</v>
      </c>
      <c r="B19" s="10" t="s">
        <v>40</v>
      </c>
      <c r="C19" s="16">
        <v>21</v>
      </c>
      <c r="D19" s="16">
        <v>217987</v>
      </c>
      <c r="E19" s="11">
        <v>1577.10689789</v>
      </c>
      <c r="F19" s="11">
        <v>1471.48792902</v>
      </c>
      <c r="G19" s="11">
        <v>105.61896887</v>
      </c>
      <c r="H19" s="11">
        <v>20301.88855727</v>
      </c>
      <c r="I19" s="11">
        <v>20279.48937321</v>
      </c>
    </row>
    <row r="20" spans="1:9" ht="15">
      <c r="A20" s="9" t="s">
        <v>41</v>
      </c>
      <c r="B20" s="10" t="s">
        <v>42</v>
      </c>
      <c r="C20" s="16">
        <v>4</v>
      </c>
      <c r="D20" s="16">
        <v>57593</v>
      </c>
      <c r="E20" s="11">
        <v>105.7294302</v>
      </c>
      <c r="F20" s="11">
        <v>34.0690637</v>
      </c>
      <c r="G20" s="11">
        <v>71.6603665</v>
      </c>
      <c r="H20" s="11">
        <v>1525.1669943</v>
      </c>
      <c r="I20" s="11">
        <v>1493.6408951</v>
      </c>
    </row>
    <row r="21" spans="1:9" ht="15">
      <c r="A21" s="9" t="s">
        <v>43</v>
      </c>
      <c r="B21" s="10" t="s">
        <v>44</v>
      </c>
      <c r="C21" s="16">
        <v>8</v>
      </c>
      <c r="D21" s="16">
        <v>204728</v>
      </c>
      <c r="E21" s="11">
        <v>6385.85743047</v>
      </c>
      <c r="F21" s="11">
        <v>3885.13540599</v>
      </c>
      <c r="G21" s="11">
        <v>2500.72202448</v>
      </c>
      <c r="H21" s="11">
        <v>55707.61258325</v>
      </c>
      <c r="I21" s="11">
        <v>54349.01329988</v>
      </c>
    </row>
    <row r="22" spans="1:9" ht="15">
      <c r="A22" s="7" t="s">
        <v>45</v>
      </c>
      <c r="B22" s="7" t="s">
        <v>46</v>
      </c>
      <c r="C22" s="17">
        <f>SUM($C$6:$C$21)</f>
        <v>327</v>
      </c>
      <c r="D22" s="17">
        <f>SUM($D$6:$D$21)</f>
        <v>7801568</v>
      </c>
      <c r="E22" s="12">
        <f>SUM($E$6:$E$21)</f>
        <v>534421.4101375899</v>
      </c>
      <c r="F22" s="12">
        <f>SUM($F$6:$F$21)</f>
        <v>489437.5652773999</v>
      </c>
      <c r="G22" s="12">
        <f>SUM($G$6:$G$21)</f>
        <v>44983.84486019001</v>
      </c>
      <c r="H22" s="12">
        <f>SUM($H$6:$H$21)</f>
        <v>1387128.98851175</v>
      </c>
      <c r="I22" s="12">
        <f>SUM($I$6:$I$21)</f>
        <v>1402404.8947133801</v>
      </c>
    </row>
    <row r="23" spans="1:9" ht="15">
      <c r="A23" s="4"/>
      <c r="B23" s="6" t="s">
        <v>45</v>
      </c>
      <c r="C23" s="18"/>
      <c r="D23" s="18"/>
      <c r="E23" s="13"/>
      <c r="F23" s="13"/>
      <c r="G23" s="13"/>
      <c r="H23" s="13"/>
      <c r="I23" s="13"/>
    </row>
    <row r="24" spans="1:9" ht="15.75">
      <c r="A24" s="2" t="s">
        <v>47</v>
      </c>
      <c r="B24" s="3" t="s">
        <v>48</v>
      </c>
      <c r="C24" s="18"/>
      <c r="D24" s="18"/>
      <c r="E24" s="13"/>
      <c r="F24" s="13"/>
      <c r="G24" s="13"/>
      <c r="H24" s="13"/>
      <c r="I24" s="13"/>
    </row>
    <row r="25" spans="1:9" ht="15">
      <c r="A25" s="9" t="s">
        <v>49</v>
      </c>
      <c r="B25" s="10" t="s">
        <v>50</v>
      </c>
      <c r="C25" s="16">
        <v>35</v>
      </c>
      <c r="D25" s="16">
        <v>9495460</v>
      </c>
      <c r="E25" s="11">
        <v>2470.5134798</v>
      </c>
      <c r="F25" s="11">
        <v>5312.5963399</v>
      </c>
      <c r="G25" s="11">
        <v>-2842.0828601</v>
      </c>
      <c r="H25" s="11">
        <v>160052.72023937</v>
      </c>
      <c r="I25" s="11">
        <v>155720.57205245</v>
      </c>
    </row>
    <row r="26" spans="1:9" ht="15">
      <c r="A26" s="9" t="s">
        <v>51</v>
      </c>
      <c r="B26" s="10" t="s">
        <v>52</v>
      </c>
      <c r="C26" s="16">
        <v>31</v>
      </c>
      <c r="D26" s="16">
        <v>10316712</v>
      </c>
      <c r="E26" s="11">
        <v>2639.07286493</v>
      </c>
      <c r="F26" s="11">
        <v>5928.25470488</v>
      </c>
      <c r="G26" s="11">
        <v>-3289.18183995</v>
      </c>
      <c r="H26" s="11">
        <v>163104.46921752</v>
      </c>
      <c r="I26" s="11">
        <v>160127.21098542</v>
      </c>
    </row>
    <row r="27" spans="1:9" ht="15">
      <c r="A27" s="9" t="s">
        <v>53</v>
      </c>
      <c r="B27" s="10" t="s">
        <v>54</v>
      </c>
      <c r="C27" s="16">
        <v>28</v>
      </c>
      <c r="D27" s="16">
        <v>4834111</v>
      </c>
      <c r="E27" s="11">
        <v>1341.83133226</v>
      </c>
      <c r="F27" s="11">
        <v>1956.98681822</v>
      </c>
      <c r="G27" s="11">
        <v>-615.15548596</v>
      </c>
      <c r="H27" s="11">
        <v>66391.80826892</v>
      </c>
      <c r="I27" s="11">
        <v>64156.82320998</v>
      </c>
    </row>
    <row r="28" spans="1:9" ht="15">
      <c r="A28" s="9" t="s">
        <v>55</v>
      </c>
      <c r="B28" s="10" t="s">
        <v>56</v>
      </c>
      <c r="C28" s="16">
        <v>26</v>
      </c>
      <c r="D28" s="16">
        <v>6441713</v>
      </c>
      <c r="E28" s="11">
        <v>1798.29532198</v>
      </c>
      <c r="F28" s="11">
        <v>3115.44461168</v>
      </c>
      <c r="G28" s="11">
        <v>-1317.1492897</v>
      </c>
      <c r="H28" s="11">
        <v>100696.95045888</v>
      </c>
      <c r="I28" s="11">
        <v>95865.6191646</v>
      </c>
    </row>
    <row r="29" spans="1:9" ht="15">
      <c r="A29" s="9" t="s">
        <v>57</v>
      </c>
      <c r="B29" s="10" t="s">
        <v>58</v>
      </c>
      <c r="C29" s="16">
        <v>23</v>
      </c>
      <c r="D29" s="16">
        <v>4959637</v>
      </c>
      <c r="E29" s="11">
        <v>1057.27094629</v>
      </c>
      <c r="F29" s="11">
        <v>2088.4975113</v>
      </c>
      <c r="G29" s="11">
        <v>-1031.22656501</v>
      </c>
      <c r="H29" s="11">
        <v>59209.50689095</v>
      </c>
      <c r="I29" s="11">
        <v>56296.50440274</v>
      </c>
    </row>
    <row r="30" spans="1:9" ht="15">
      <c r="A30" s="9" t="s">
        <v>59</v>
      </c>
      <c r="B30" s="10" t="s">
        <v>60</v>
      </c>
      <c r="C30" s="16">
        <v>6</v>
      </c>
      <c r="D30" s="16">
        <v>448580</v>
      </c>
      <c r="E30" s="11">
        <v>18.65109579</v>
      </c>
      <c r="F30" s="11">
        <v>88.99770728</v>
      </c>
      <c r="G30" s="11">
        <v>-70.34661149</v>
      </c>
      <c r="H30" s="11">
        <v>4409.67261187</v>
      </c>
      <c r="I30" s="11">
        <v>4292.73509338</v>
      </c>
    </row>
    <row r="31" spans="1:9" ht="15">
      <c r="A31" s="9" t="s">
        <v>61</v>
      </c>
      <c r="B31" s="10" t="s">
        <v>62</v>
      </c>
      <c r="C31" s="16">
        <v>17</v>
      </c>
      <c r="D31" s="16">
        <v>3886059</v>
      </c>
      <c r="E31" s="11">
        <v>596.71134313</v>
      </c>
      <c r="F31" s="11">
        <v>1919.83705668</v>
      </c>
      <c r="G31" s="11">
        <v>-1323.12571355</v>
      </c>
      <c r="H31" s="11">
        <v>56573.1087953</v>
      </c>
      <c r="I31" s="11">
        <v>55273.3017209</v>
      </c>
    </row>
    <row r="32" spans="1:9" ht="15">
      <c r="A32" s="9" t="s">
        <v>63</v>
      </c>
      <c r="B32" s="10" t="s">
        <v>64</v>
      </c>
      <c r="C32" s="16">
        <v>25</v>
      </c>
      <c r="D32" s="16">
        <v>3753444</v>
      </c>
      <c r="E32" s="11">
        <v>1454.17020885</v>
      </c>
      <c r="F32" s="11">
        <v>2091.54224425</v>
      </c>
      <c r="G32" s="11">
        <v>-637.3720354</v>
      </c>
      <c r="H32" s="11">
        <v>60524.69201605</v>
      </c>
      <c r="I32" s="11">
        <v>58604.06096847</v>
      </c>
    </row>
    <row r="33" spans="1:9" ht="15">
      <c r="A33" s="9" t="s">
        <v>65</v>
      </c>
      <c r="B33" s="10" t="s">
        <v>66</v>
      </c>
      <c r="C33" s="16">
        <v>98</v>
      </c>
      <c r="D33" s="16">
        <v>7029274</v>
      </c>
      <c r="E33" s="11">
        <v>1928.50546852</v>
      </c>
      <c r="F33" s="11">
        <v>2916.16477552</v>
      </c>
      <c r="G33" s="11">
        <v>-987.659307</v>
      </c>
      <c r="H33" s="11">
        <v>75594.14192656</v>
      </c>
      <c r="I33" s="11">
        <v>73033.46046729</v>
      </c>
    </row>
    <row r="34" spans="1:9" ht="15">
      <c r="A34" s="9" t="s">
        <v>67</v>
      </c>
      <c r="B34" s="10" t="s">
        <v>68</v>
      </c>
      <c r="C34" s="16">
        <v>42</v>
      </c>
      <c r="D34" s="16">
        <v>12385407</v>
      </c>
      <c r="E34" s="11">
        <v>890.79893019</v>
      </c>
      <c r="F34" s="11">
        <v>1694.85809679</v>
      </c>
      <c r="G34" s="11">
        <v>-804.0591666</v>
      </c>
      <c r="H34" s="11">
        <v>110953.32798928</v>
      </c>
      <c r="I34" s="11">
        <v>107404.66942642</v>
      </c>
    </row>
    <row r="35" spans="1:9" ht="15">
      <c r="A35" s="7" t="s">
        <v>45</v>
      </c>
      <c r="B35" s="7" t="s">
        <v>69</v>
      </c>
      <c r="C35" s="17">
        <f>SUM($C$24:$C$34)</f>
        <v>331</v>
      </c>
      <c r="D35" s="17">
        <f>SUM($D$24:$D$34)</f>
        <v>63550397</v>
      </c>
      <c r="E35" s="12">
        <f>SUM($E$24:$E$34)</f>
        <v>14195.820991739998</v>
      </c>
      <c r="F35" s="12">
        <f>SUM($F$24:$F$34)</f>
        <v>27113.1798665</v>
      </c>
      <c r="G35" s="12">
        <f>SUM($G$24:$G$34)</f>
        <v>-12917.35887476</v>
      </c>
      <c r="H35" s="12">
        <f>SUM($H$24:$H$34)</f>
        <v>857510.3984147</v>
      </c>
      <c r="I35" s="12">
        <f>SUM($I$24:$I$34)</f>
        <v>830774.9574916499</v>
      </c>
    </row>
    <row r="36" spans="1:9" ht="15">
      <c r="A36" s="4"/>
      <c r="B36" s="6" t="s">
        <v>45</v>
      </c>
      <c r="C36" s="18"/>
      <c r="D36" s="18"/>
      <c r="E36" s="13"/>
      <c r="F36" s="13"/>
      <c r="G36" s="13"/>
      <c r="H36" s="13"/>
      <c r="I36" s="13"/>
    </row>
    <row r="37" spans="1:9" ht="15.75">
      <c r="A37" s="2" t="s">
        <v>70</v>
      </c>
      <c r="B37" s="3" t="s">
        <v>71</v>
      </c>
      <c r="C37" s="18"/>
      <c r="D37" s="18"/>
      <c r="E37" s="13"/>
      <c r="F37" s="13"/>
      <c r="G37" s="13"/>
      <c r="H37" s="13"/>
      <c r="I37" s="13"/>
    </row>
    <row r="38" spans="1:9" ht="15">
      <c r="A38" s="9" t="s">
        <v>72</v>
      </c>
      <c r="B38" s="10" t="s">
        <v>73</v>
      </c>
      <c r="C38" s="16">
        <v>22</v>
      </c>
      <c r="D38" s="16">
        <v>377917</v>
      </c>
      <c r="E38" s="11">
        <v>371.38569977</v>
      </c>
      <c r="F38" s="11">
        <v>231.53275115</v>
      </c>
      <c r="G38" s="11">
        <v>139.85294862</v>
      </c>
      <c r="H38" s="11">
        <v>11826.38613789</v>
      </c>
      <c r="I38" s="11">
        <v>11602.22683054</v>
      </c>
    </row>
    <row r="39" spans="1:9" ht="15">
      <c r="A39" s="9" t="s">
        <v>74</v>
      </c>
      <c r="B39" s="10" t="s">
        <v>75</v>
      </c>
      <c r="C39" s="16">
        <v>33</v>
      </c>
      <c r="D39" s="16">
        <v>4918476</v>
      </c>
      <c r="E39" s="11">
        <v>997.9478731</v>
      </c>
      <c r="F39" s="11">
        <v>4729.08387718</v>
      </c>
      <c r="G39" s="11">
        <v>-3731.13600408</v>
      </c>
      <c r="H39" s="11">
        <v>118310.28397604</v>
      </c>
      <c r="I39" s="11">
        <v>116688.4455307</v>
      </c>
    </row>
    <row r="40" spans="1:9" ht="15">
      <c r="A40" s="9" t="s">
        <v>76</v>
      </c>
      <c r="B40" s="10" t="s">
        <v>77</v>
      </c>
      <c r="C40" s="16">
        <v>23</v>
      </c>
      <c r="D40" s="16">
        <v>2674916</v>
      </c>
      <c r="E40" s="11">
        <v>2041.72821186</v>
      </c>
      <c r="F40" s="11">
        <v>2775.37918657</v>
      </c>
      <c r="G40" s="11">
        <v>-733.65097471</v>
      </c>
      <c r="H40" s="11">
        <v>94088.56679482</v>
      </c>
      <c r="I40" s="11">
        <v>93038.14192464</v>
      </c>
    </row>
    <row r="41" spans="1:9" ht="15">
      <c r="A41" s="9" t="s">
        <v>78</v>
      </c>
      <c r="B41" s="10" t="s">
        <v>79</v>
      </c>
      <c r="C41" s="16">
        <v>10</v>
      </c>
      <c r="D41" s="16">
        <v>721631</v>
      </c>
      <c r="E41" s="11">
        <v>300.94466509</v>
      </c>
      <c r="F41" s="11">
        <v>479.34874088</v>
      </c>
      <c r="G41" s="11">
        <v>-178.40407579</v>
      </c>
      <c r="H41" s="11">
        <v>13533.38710236</v>
      </c>
      <c r="I41" s="11">
        <v>13827.30838618</v>
      </c>
    </row>
    <row r="42" spans="1:9" ht="15">
      <c r="A42" s="9" t="s">
        <v>80</v>
      </c>
      <c r="B42" s="10" t="s">
        <v>81</v>
      </c>
      <c r="C42" s="16">
        <v>27</v>
      </c>
      <c r="D42" s="16">
        <v>397903</v>
      </c>
      <c r="E42" s="11">
        <v>2913.32138484</v>
      </c>
      <c r="F42" s="11">
        <v>3252.02205144</v>
      </c>
      <c r="G42" s="11">
        <v>-338.7006666</v>
      </c>
      <c r="H42" s="11">
        <v>62781.38405744</v>
      </c>
      <c r="I42" s="11">
        <v>68680.1730564</v>
      </c>
    </row>
    <row r="43" spans="1:9" ht="15">
      <c r="A43" s="9" t="s">
        <v>82</v>
      </c>
      <c r="B43" s="10" t="s">
        <v>83</v>
      </c>
      <c r="C43" s="16">
        <v>23</v>
      </c>
      <c r="D43" s="16">
        <v>298466</v>
      </c>
      <c r="E43" s="11">
        <v>104.35515055</v>
      </c>
      <c r="F43" s="11">
        <v>511.50089628</v>
      </c>
      <c r="G43" s="11">
        <v>-407.14574573</v>
      </c>
      <c r="H43" s="11">
        <v>10032.17756038</v>
      </c>
      <c r="I43" s="11">
        <v>10231.69282456</v>
      </c>
    </row>
    <row r="44" spans="1:9" ht="15">
      <c r="A44" s="7" t="s">
        <v>45</v>
      </c>
      <c r="B44" s="7" t="s">
        <v>84</v>
      </c>
      <c r="C44" s="17">
        <f>SUM($C$38:$C$43)</f>
        <v>138</v>
      </c>
      <c r="D44" s="17">
        <f>SUM($D$38:$D$43)</f>
        <v>9389309</v>
      </c>
      <c r="E44" s="12">
        <f>SUM($E$38:$E$43)</f>
        <v>6729.68298521</v>
      </c>
      <c r="F44" s="12">
        <f>SUM($F$38:$F$43)</f>
        <v>11978.8675035</v>
      </c>
      <c r="G44" s="12">
        <f>SUM($G$38:$G$43)</f>
        <v>-5249.184518290001</v>
      </c>
      <c r="H44" s="12">
        <f>SUM($H$38:$H$43)</f>
        <v>310572.18562893</v>
      </c>
      <c r="I44" s="12">
        <f>SUM($I$38:$I$43)</f>
        <v>314067.98855302</v>
      </c>
    </row>
    <row r="45" spans="1:9" ht="15">
      <c r="A45" s="4"/>
      <c r="B45" s="6" t="s">
        <v>45</v>
      </c>
      <c r="C45" s="18"/>
      <c r="D45" s="18"/>
      <c r="E45" s="13"/>
      <c r="F45" s="13"/>
      <c r="G45" s="13"/>
      <c r="H45" s="13"/>
      <c r="I45" s="13"/>
    </row>
    <row r="46" spans="1:9" ht="15.75">
      <c r="A46" s="2" t="s">
        <v>85</v>
      </c>
      <c r="B46" s="3" t="s">
        <v>86</v>
      </c>
      <c r="C46" s="18"/>
      <c r="D46" s="18"/>
      <c r="E46" s="13"/>
      <c r="F46" s="13"/>
      <c r="G46" s="13"/>
      <c r="H46" s="13"/>
      <c r="I46" s="13"/>
    </row>
    <row r="47" spans="1:9" ht="15">
      <c r="A47" s="9" t="s">
        <v>87</v>
      </c>
      <c r="B47" s="10" t="s">
        <v>88</v>
      </c>
      <c r="C47" s="16">
        <v>24</v>
      </c>
      <c r="D47" s="16">
        <v>2546069</v>
      </c>
      <c r="E47" s="11">
        <v>150.68337259</v>
      </c>
      <c r="F47" s="11">
        <v>144.76764548</v>
      </c>
      <c r="G47" s="11">
        <v>5.91572711000001</v>
      </c>
      <c r="H47" s="11">
        <v>11407.88695256</v>
      </c>
      <c r="I47" s="11">
        <v>11140.49466735</v>
      </c>
    </row>
    <row r="48" spans="1:9" ht="15">
      <c r="A48" s="9" t="s">
        <v>89</v>
      </c>
      <c r="B48" s="10" t="s">
        <v>90</v>
      </c>
      <c r="C48" s="16">
        <v>10</v>
      </c>
      <c r="D48" s="16">
        <v>2890935</v>
      </c>
      <c r="E48" s="11">
        <v>56.05908557</v>
      </c>
      <c r="F48" s="11">
        <v>47.33835412</v>
      </c>
      <c r="G48" s="11">
        <v>8.72073145</v>
      </c>
      <c r="H48" s="11">
        <v>9866.12373138</v>
      </c>
      <c r="I48" s="11">
        <v>9621.71420157</v>
      </c>
    </row>
    <row r="49" spans="1:9" ht="15">
      <c r="A49" s="7" t="s">
        <v>45</v>
      </c>
      <c r="B49" s="7" t="s">
        <v>91</v>
      </c>
      <c r="C49" s="17">
        <f>SUM($C$47:$C$48)</f>
        <v>34</v>
      </c>
      <c r="D49" s="17">
        <f>SUM($D$47:$D$48)</f>
        <v>5437004</v>
      </c>
      <c r="E49" s="12">
        <f>SUM($E$47:$E$48)</f>
        <v>206.74245816</v>
      </c>
      <c r="F49" s="12">
        <f>SUM($F$47:$F$48)</f>
        <v>192.1059996</v>
      </c>
      <c r="G49" s="12">
        <f>SUM($G$47:$G$48)</f>
        <v>14.636458560000012</v>
      </c>
      <c r="H49" s="12">
        <f>SUM($H$47:$H$48)</f>
        <v>21274.01068394</v>
      </c>
      <c r="I49" s="12">
        <f>SUM($I$47:$I$48)</f>
        <v>20762.20886892</v>
      </c>
    </row>
    <row r="50" spans="1:9" ht="15">
      <c r="A50" s="4"/>
      <c r="B50" s="6" t="s">
        <v>45</v>
      </c>
      <c r="C50" s="18"/>
      <c r="D50" s="18"/>
      <c r="E50" s="13"/>
      <c r="F50" s="13"/>
      <c r="G50" s="13"/>
      <c r="H50" s="13"/>
      <c r="I50" s="13"/>
    </row>
    <row r="51" spans="1:9" ht="15.75">
      <c r="A51" s="2" t="s">
        <v>92</v>
      </c>
      <c r="B51" s="3" t="s">
        <v>93</v>
      </c>
      <c r="C51" s="18"/>
      <c r="D51" s="18"/>
      <c r="E51" s="13"/>
      <c r="F51" s="13"/>
      <c r="G51" s="13"/>
      <c r="H51" s="13"/>
      <c r="I51" s="13"/>
    </row>
    <row r="52" spans="1:9" ht="15">
      <c r="A52" s="9" t="s">
        <v>94</v>
      </c>
      <c r="B52" s="10" t="s">
        <v>95</v>
      </c>
      <c r="C52" s="16">
        <v>37</v>
      </c>
      <c r="D52" s="16">
        <v>775616</v>
      </c>
      <c r="E52" s="11">
        <v>712.57335224</v>
      </c>
      <c r="F52" s="11">
        <v>935.15162502</v>
      </c>
      <c r="G52" s="11">
        <v>-222.57827278</v>
      </c>
      <c r="H52" s="11">
        <v>14301.15900295</v>
      </c>
      <c r="I52" s="11">
        <v>13991.95929158</v>
      </c>
    </row>
    <row r="53" spans="1:9" ht="15">
      <c r="A53" s="9" t="s">
        <v>96</v>
      </c>
      <c r="B53" s="10" t="s">
        <v>97</v>
      </c>
      <c r="C53" s="16">
        <v>11</v>
      </c>
      <c r="D53" s="16">
        <v>838149</v>
      </c>
      <c r="E53" s="11">
        <v>475.79822089</v>
      </c>
      <c r="F53" s="11">
        <v>616.89081</v>
      </c>
      <c r="G53" s="11">
        <v>-141.09258911</v>
      </c>
      <c r="H53" s="11">
        <v>13239.88282894</v>
      </c>
      <c r="I53" s="11">
        <v>13788.93652762</v>
      </c>
    </row>
    <row r="54" spans="1:9" ht="15">
      <c r="A54" s="9" t="s">
        <v>98</v>
      </c>
      <c r="B54" s="10" t="s">
        <v>99</v>
      </c>
      <c r="C54" s="16">
        <v>88</v>
      </c>
      <c r="D54" s="16">
        <v>3248481</v>
      </c>
      <c r="E54" s="11">
        <v>9040.93946802</v>
      </c>
      <c r="F54" s="11">
        <v>8399.93701196</v>
      </c>
      <c r="G54" s="11">
        <v>641.00245606</v>
      </c>
      <c r="H54" s="11">
        <v>233668.6968305</v>
      </c>
      <c r="I54" s="11">
        <v>226083.6043554</v>
      </c>
    </row>
    <row r="55" spans="1:9" ht="15">
      <c r="A55" s="9" t="s">
        <v>100</v>
      </c>
      <c r="B55" s="10" t="s">
        <v>101</v>
      </c>
      <c r="C55" s="16">
        <v>29</v>
      </c>
      <c r="D55" s="16">
        <v>464020</v>
      </c>
      <c r="E55" s="11">
        <v>595.94735813</v>
      </c>
      <c r="F55" s="11">
        <v>184.48324344</v>
      </c>
      <c r="G55" s="11">
        <v>411.46411469</v>
      </c>
      <c r="H55" s="11">
        <v>7641.98276165</v>
      </c>
      <c r="I55" s="11">
        <v>7390.68588081</v>
      </c>
    </row>
    <row r="56" spans="1:9" ht="15">
      <c r="A56" s="7" t="s">
        <v>45</v>
      </c>
      <c r="B56" s="7" t="s">
        <v>102</v>
      </c>
      <c r="C56" s="17">
        <f>SUM($C$52:$C$55)</f>
        <v>165</v>
      </c>
      <c r="D56" s="17">
        <f>SUM($D$52:$D$55)</f>
        <v>5326266</v>
      </c>
      <c r="E56" s="12">
        <f>SUM($E$52:$E$55)</f>
        <v>10825.258399280001</v>
      </c>
      <c r="F56" s="12">
        <f>SUM($F$52:$F$55)</f>
        <v>10136.46269042</v>
      </c>
      <c r="G56" s="12">
        <f>SUM($G$52:$G$55)</f>
        <v>688.79570886</v>
      </c>
      <c r="H56" s="12">
        <f>SUM($H$52:$H$55)</f>
        <v>268851.72142404004</v>
      </c>
      <c r="I56" s="12">
        <f>SUM($I$52:$I$55)</f>
        <v>261255.18605540998</v>
      </c>
    </row>
    <row r="57" spans="1:9" ht="15">
      <c r="A57" s="4"/>
      <c r="B57" s="6" t="s">
        <v>45</v>
      </c>
      <c r="C57" s="18"/>
      <c r="D57" s="18"/>
      <c r="E57" s="13"/>
      <c r="F57" s="13"/>
      <c r="G57" s="13"/>
      <c r="H57" s="13"/>
      <c r="I57" s="13"/>
    </row>
    <row r="58" spans="1:9" ht="15">
      <c r="A58" s="8" t="s">
        <v>45</v>
      </c>
      <c r="B58" s="8" t="s">
        <v>103</v>
      </c>
      <c r="C58" s="19">
        <f>SUM($C$6:$C$21)+SUM($C$25:$C$34)+SUM($C$38:$C$43)+SUM($C$47:$C$48)+SUM($C$52:$C$55)</f>
        <v>995</v>
      </c>
      <c r="D58" s="19">
        <f>SUM($D$6:$D$21)+SUM($D$25:$D$34)+SUM($D$38:$D$43)+SUM($D$47:$D$48)+SUM($D$52:$D$55)</f>
        <v>91504544</v>
      </c>
      <c r="E58" s="14">
        <f>SUM($E$6:$E$21)+SUM($E$25:$E$34)+SUM($E$38:$E$43)+SUM($E$47:$E$48)+SUM($E$52:$E$55)</f>
        <v>566378.9149719799</v>
      </c>
      <c r="F58" s="14">
        <f>SUM($F$6:$F$21)+SUM($F$25:$F$34)+SUM($F$38:$F$43)+SUM($F$47:$F$48)+SUM($F$52:$F$55)</f>
        <v>538858.1813374199</v>
      </c>
      <c r="G58" s="14">
        <f>SUM($G$6:$G$21)+SUM($G$25:$G$34)+SUM($G$38:$G$43)+SUM($G$47:$G$48)+SUM($G$52:$G$55)</f>
        <v>27520.73363456001</v>
      </c>
      <c r="H58" s="14">
        <f>SUM($H$6:$H$21)+SUM($H$25:$H$34)+SUM($H$38:$H$43)+SUM($H$47:$H$48)+SUM($H$52:$H$55)</f>
        <v>2845337.3046633597</v>
      </c>
      <c r="I58" s="14">
        <f>SUM($I$6:$I$21)+SUM($I$25:$I$34)+SUM($I$38:$I$43)+SUM($I$47:$I$48)+SUM($I$52:$I$55)</f>
        <v>2829265.2356823804</v>
      </c>
    </row>
    <row r="59" spans="1:9" ht="15">
      <c r="A59" s="4"/>
      <c r="B59" s="6" t="s">
        <v>45</v>
      </c>
      <c r="C59" s="18"/>
      <c r="D59" s="18"/>
      <c r="E59" s="13"/>
      <c r="F59" s="13"/>
      <c r="G59" s="13"/>
      <c r="H59" s="13"/>
      <c r="I59" s="13"/>
    </row>
    <row r="60" spans="1:9" ht="15.75">
      <c r="A60" s="2" t="s">
        <v>104</v>
      </c>
      <c r="B60" s="3" t="s">
        <v>105</v>
      </c>
      <c r="C60" s="18"/>
      <c r="D60" s="18"/>
      <c r="E60" s="13"/>
      <c r="F60" s="13"/>
      <c r="G60" s="13"/>
      <c r="H60" s="13"/>
      <c r="I60" s="13"/>
    </row>
    <row r="61" spans="1:9" ht="15.75">
      <c r="A61" s="2" t="s">
        <v>11</v>
      </c>
      <c r="B61" s="3" t="s">
        <v>12</v>
      </c>
      <c r="C61" s="18"/>
      <c r="D61" s="18"/>
      <c r="E61" s="13"/>
      <c r="F61" s="13"/>
      <c r="G61" s="13"/>
      <c r="H61" s="13"/>
      <c r="I61" s="13"/>
    </row>
    <row r="62" spans="1:9" ht="15">
      <c r="A62" s="9" t="s">
        <v>106</v>
      </c>
      <c r="B62" s="10" t="s">
        <v>107</v>
      </c>
      <c r="C62" s="16">
        <v>582</v>
      </c>
      <c r="D62" s="16">
        <v>521582</v>
      </c>
      <c r="E62" s="11">
        <v>0</v>
      </c>
      <c r="F62" s="11">
        <v>234.58</v>
      </c>
      <c r="G62" s="11">
        <v>-234.58</v>
      </c>
      <c r="H62" s="11">
        <v>118458.76836248</v>
      </c>
      <c r="I62" s="11">
        <v>118259.18140303</v>
      </c>
    </row>
    <row r="63" spans="1:9" ht="15">
      <c r="A63" s="9" t="s">
        <v>108</v>
      </c>
      <c r="B63" s="10" t="s">
        <v>109</v>
      </c>
      <c r="C63" s="16">
        <v>22</v>
      </c>
      <c r="D63" s="16">
        <v>59827</v>
      </c>
      <c r="E63" s="11">
        <v>0</v>
      </c>
      <c r="F63" s="11">
        <v>0</v>
      </c>
      <c r="G63" s="11">
        <v>0</v>
      </c>
      <c r="H63" s="11">
        <v>2628.9459968</v>
      </c>
      <c r="I63" s="11">
        <v>2612.001494</v>
      </c>
    </row>
    <row r="64" spans="1:9" ht="15">
      <c r="A64" s="9" t="s">
        <v>110</v>
      </c>
      <c r="B64" s="10" t="s">
        <v>111</v>
      </c>
      <c r="C64" s="16">
        <v>9</v>
      </c>
      <c r="D64" s="16">
        <v>89</v>
      </c>
      <c r="E64" s="11">
        <v>0</v>
      </c>
      <c r="F64" s="11">
        <v>0</v>
      </c>
      <c r="G64" s="11">
        <v>0</v>
      </c>
      <c r="H64" s="11">
        <v>2328.016648</v>
      </c>
      <c r="I64" s="11">
        <v>2324.631179</v>
      </c>
    </row>
    <row r="65" spans="1:9" ht="15">
      <c r="A65" s="9" t="s">
        <v>112</v>
      </c>
      <c r="B65" s="10" t="s">
        <v>113</v>
      </c>
      <c r="C65" s="16">
        <v>9</v>
      </c>
      <c r="D65" s="16">
        <v>18947</v>
      </c>
      <c r="E65" s="11">
        <v>0</v>
      </c>
      <c r="F65" s="11">
        <v>0</v>
      </c>
      <c r="G65" s="11">
        <v>0</v>
      </c>
      <c r="H65" s="11">
        <v>779.4272</v>
      </c>
      <c r="I65" s="11">
        <v>791.5356</v>
      </c>
    </row>
    <row r="66" spans="1:9" ht="15">
      <c r="A66" s="7" t="s">
        <v>45</v>
      </c>
      <c r="B66" s="7" t="s">
        <v>114</v>
      </c>
      <c r="C66" s="17">
        <f>SUM($C$61:$C$65)</f>
        <v>622</v>
      </c>
      <c r="D66" s="17">
        <f>SUM($D$61:$D$65)</f>
        <v>600445</v>
      </c>
      <c r="E66" s="12">
        <f>SUM($E$61:$E$65)</f>
        <v>0</v>
      </c>
      <c r="F66" s="12">
        <f>SUM($F$61:$F$65)</f>
        <v>234.58</v>
      </c>
      <c r="G66" s="12">
        <f>SUM($G$61:$G$65)</f>
        <v>-234.58</v>
      </c>
      <c r="H66" s="12">
        <f>SUM($H$61:$H$65)</f>
        <v>124195.15820728001</v>
      </c>
      <c r="I66" s="12">
        <f>SUM($I$61:$I$65)</f>
        <v>123987.34967603</v>
      </c>
    </row>
    <row r="67" spans="1:9" ht="15">
      <c r="A67" s="4"/>
      <c r="B67" s="6" t="s">
        <v>45</v>
      </c>
      <c r="C67" s="18"/>
      <c r="D67" s="18"/>
      <c r="E67" s="13"/>
      <c r="F67" s="13"/>
      <c r="G67" s="13"/>
      <c r="H67" s="13"/>
      <c r="I67" s="13"/>
    </row>
    <row r="68" spans="1:9" ht="15.75">
      <c r="A68" s="2" t="s">
        <v>47</v>
      </c>
      <c r="B68" s="3" t="s">
        <v>48</v>
      </c>
      <c r="C68" s="18"/>
      <c r="D68" s="18"/>
      <c r="E68" s="13"/>
      <c r="F68" s="13"/>
      <c r="G68" s="13"/>
      <c r="H68" s="13"/>
      <c r="I68" s="13"/>
    </row>
    <row r="69" spans="1:9" ht="15">
      <c r="A69" s="9" t="s">
        <v>106</v>
      </c>
      <c r="B69" s="10" t="s">
        <v>68</v>
      </c>
      <c r="C69" s="16">
        <v>25</v>
      </c>
      <c r="D69" s="16">
        <v>457228</v>
      </c>
      <c r="E69" s="11">
        <v>0</v>
      </c>
      <c r="F69" s="11">
        <v>33.89768693</v>
      </c>
      <c r="G69" s="11">
        <v>-33.89768693</v>
      </c>
      <c r="H69" s="11">
        <v>4438.9125868</v>
      </c>
      <c r="I69" s="11">
        <v>4292.4912752</v>
      </c>
    </row>
    <row r="70" spans="1:9" ht="15">
      <c r="A70" s="9" t="s">
        <v>108</v>
      </c>
      <c r="B70" s="10" t="s">
        <v>115</v>
      </c>
      <c r="C70" s="16">
        <v>73</v>
      </c>
      <c r="D70" s="16">
        <v>1113484</v>
      </c>
      <c r="E70" s="11">
        <v>0</v>
      </c>
      <c r="F70" s="11">
        <v>52.7403</v>
      </c>
      <c r="G70" s="11">
        <v>-52.7403</v>
      </c>
      <c r="H70" s="11">
        <v>26547.90412194</v>
      </c>
      <c r="I70" s="11">
        <v>25487.99315314</v>
      </c>
    </row>
    <row r="71" spans="1:9" ht="15">
      <c r="A71" s="7" t="s">
        <v>45</v>
      </c>
      <c r="B71" s="7" t="s">
        <v>116</v>
      </c>
      <c r="C71" s="17">
        <f>SUM($C$69:$C$70)</f>
        <v>98</v>
      </c>
      <c r="D71" s="17">
        <f>SUM($D$69:$D$70)</f>
        <v>1570712</v>
      </c>
      <c r="E71" s="12">
        <f>SUM($E$69:$E$70)</f>
        <v>0</v>
      </c>
      <c r="F71" s="12">
        <f>SUM($F$69:$F$70)</f>
        <v>86.63798693</v>
      </c>
      <c r="G71" s="12">
        <f>SUM($G$69:$G$70)</f>
        <v>-86.63798693</v>
      </c>
      <c r="H71" s="12">
        <f>SUM($H$69:$H$70)</f>
        <v>30986.81670874</v>
      </c>
      <c r="I71" s="12">
        <f>SUM($I$69:$I$70)</f>
        <v>29780.48442834</v>
      </c>
    </row>
    <row r="72" spans="1:9" ht="15">
      <c r="A72" s="4"/>
      <c r="B72" s="5" t="s">
        <v>45</v>
      </c>
      <c r="C72" s="18"/>
      <c r="D72" s="18"/>
      <c r="E72" s="13"/>
      <c r="F72" s="13"/>
      <c r="G72" s="13"/>
      <c r="H72" s="13"/>
      <c r="I72" s="13"/>
    </row>
    <row r="73" spans="1:9" ht="15">
      <c r="A73" s="5" t="s">
        <v>70</v>
      </c>
      <c r="B73" s="6" t="s">
        <v>93</v>
      </c>
      <c r="C73" s="20">
        <v>0</v>
      </c>
      <c r="D73" s="20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1:9" ht="15">
      <c r="A74" s="4"/>
      <c r="B74" s="4"/>
      <c r="C74" s="18"/>
      <c r="D74" s="18"/>
      <c r="E74" s="13"/>
      <c r="F74" s="13"/>
      <c r="G74" s="13"/>
      <c r="H74" s="13"/>
      <c r="I74" s="13"/>
    </row>
    <row r="75" spans="1:9" ht="15">
      <c r="A75" s="8" t="s">
        <v>45</v>
      </c>
      <c r="B75" s="8" t="s">
        <v>117</v>
      </c>
      <c r="C75" s="19">
        <f>SUM($C$62:$C$65)+SUM($C$69:$C$70)+SUM($C$73:$C$73)</f>
        <v>720</v>
      </c>
      <c r="D75" s="19">
        <f>SUM($D$62:$D$65)+SUM($D$69:$D$70)+SUM($D$73:$D$73)</f>
        <v>2171157</v>
      </c>
      <c r="E75" s="14">
        <f>SUM($E$62:$E$65)+SUM($E$69:$E$70)+SUM($E$73:$E$73)</f>
        <v>0</v>
      </c>
      <c r="F75" s="14">
        <f>SUM($F$62:$F$65)+SUM($F$69:$F$70)+SUM($F$73:$F$73)</f>
        <v>321.21798693</v>
      </c>
      <c r="G75" s="14">
        <f>SUM($G$62:$G$65)+SUM($G$69:$G$70)+SUM($G$73:$G$73)</f>
        <v>-321.21798693</v>
      </c>
      <c r="H75" s="14">
        <f>SUM($H$62:$H$65)+SUM($H$69:$H$70)+SUM($H$73:$H$73)</f>
        <v>155181.97491602</v>
      </c>
      <c r="I75" s="14">
        <f>SUM($I$62:$I$65)+SUM($I$69:$I$70)+SUM($I$73:$I$73)</f>
        <v>153767.83410437</v>
      </c>
    </row>
    <row r="76" spans="1:9" ht="15">
      <c r="A76" s="4"/>
      <c r="B76" s="6" t="s">
        <v>45</v>
      </c>
      <c r="C76" s="18"/>
      <c r="D76" s="18"/>
      <c r="E76" s="13"/>
      <c r="F76" s="13"/>
      <c r="G76" s="13"/>
      <c r="H76" s="13"/>
      <c r="I76" s="13"/>
    </row>
    <row r="77" spans="1:9" ht="15.75">
      <c r="A77" s="2" t="s">
        <v>118</v>
      </c>
      <c r="B77" s="3" t="s">
        <v>119</v>
      </c>
      <c r="C77" s="18"/>
      <c r="D77" s="18"/>
      <c r="E77" s="13"/>
      <c r="F77" s="13"/>
      <c r="G77" s="13"/>
      <c r="H77" s="13"/>
      <c r="I77" s="13"/>
    </row>
    <row r="78" spans="1:9" ht="15">
      <c r="A78" s="5" t="s">
        <v>11</v>
      </c>
      <c r="B78" s="6" t="s">
        <v>12</v>
      </c>
      <c r="C78" s="20">
        <v>23</v>
      </c>
      <c r="D78" s="20">
        <v>3632</v>
      </c>
      <c r="E78" s="34">
        <v>0.0015</v>
      </c>
      <c r="F78" s="15">
        <v>5.3721</v>
      </c>
      <c r="G78" s="15">
        <v>-5.3706</v>
      </c>
      <c r="H78" s="15">
        <v>385.1417</v>
      </c>
      <c r="I78" s="15">
        <v>386.9892</v>
      </c>
    </row>
    <row r="79" spans="1:9" ht="15">
      <c r="A79" s="4"/>
      <c r="B79" s="4"/>
      <c r="C79" s="18"/>
      <c r="D79" s="18"/>
      <c r="E79" s="13"/>
      <c r="F79" s="13"/>
      <c r="G79" s="13"/>
      <c r="H79" s="13"/>
      <c r="I79" s="13"/>
    </row>
    <row r="80" spans="1:9" ht="15">
      <c r="A80" s="5" t="s">
        <v>47</v>
      </c>
      <c r="B80" s="6" t="s">
        <v>48</v>
      </c>
      <c r="C80" s="20">
        <v>0</v>
      </c>
      <c r="D80" s="20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</row>
    <row r="81" spans="1:9" ht="15">
      <c r="A81" s="4"/>
      <c r="B81" s="4"/>
      <c r="C81" s="18"/>
      <c r="D81" s="18"/>
      <c r="E81" s="13"/>
      <c r="F81" s="13"/>
      <c r="G81" s="13"/>
      <c r="H81" s="13"/>
      <c r="I81" s="13"/>
    </row>
    <row r="82" spans="1:9" ht="15">
      <c r="A82" s="5" t="s">
        <v>70</v>
      </c>
      <c r="B82" s="6" t="s">
        <v>93</v>
      </c>
      <c r="C82" s="20">
        <v>0</v>
      </c>
      <c r="D82" s="20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1:9" ht="15">
      <c r="A83" s="4"/>
      <c r="B83" s="4"/>
      <c r="C83" s="18"/>
      <c r="D83" s="18"/>
      <c r="E83" s="13"/>
      <c r="F83" s="13"/>
      <c r="G83" s="13"/>
      <c r="H83" s="13"/>
      <c r="I83" s="13"/>
    </row>
    <row r="84" spans="1:9" ht="15">
      <c r="A84" s="8" t="s">
        <v>45</v>
      </c>
      <c r="B84" s="8" t="s">
        <v>120</v>
      </c>
      <c r="C84" s="19">
        <f>SUM($C$78:$C$83)</f>
        <v>23</v>
      </c>
      <c r="D84" s="19">
        <f>SUM($D$78:$D$83)</f>
        <v>3632</v>
      </c>
      <c r="E84" s="35">
        <f>SUM($E$78:$E$83)</f>
        <v>0.0015</v>
      </c>
      <c r="F84" s="14">
        <f>SUM($F$78:$F$83)</f>
        <v>5.3721</v>
      </c>
      <c r="G84" s="14">
        <f>SUM($G$78:$G$83)</f>
        <v>-5.3706</v>
      </c>
      <c r="H84" s="14">
        <f>SUM($H$78:$H$83)</f>
        <v>385.1417</v>
      </c>
      <c r="I84" s="14">
        <f>SUM($I$78:$I$83)</f>
        <v>386.9892</v>
      </c>
    </row>
    <row r="85" spans="1:9" ht="15">
      <c r="A85" s="4"/>
      <c r="B85" s="5" t="s">
        <v>45</v>
      </c>
      <c r="C85" s="18"/>
      <c r="D85" s="18"/>
      <c r="E85" s="13"/>
      <c r="F85" s="13"/>
      <c r="G85" s="13"/>
      <c r="H85" s="13"/>
      <c r="I85" s="13"/>
    </row>
    <row r="86" spans="1:9" ht="15">
      <c r="A86" s="8" t="s">
        <v>45</v>
      </c>
      <c r="B86" s="8" t="s">
        <v>121</v>
      </c>
      <c r="C86" s="19">
        <f>SUM($C$58:$C$58)+SUM($C$75:$C$75)+SUM($C$84:$C$84)</f>
        <v>1738</v>
      </c>
      <c r="D86" s="19">
        <f>SUM($D$58:$D$58)+SUM($D$75:$D$75)+SUM($D$84:$D$84)</f>
        <v>93679333</v>
      </c>
      <c r="E86" s="14">
        <f>SUM($E$58:$E$58)+SUM($E$75:$E$75)+SUM($E$84:$E$84)</f>
        <v>566378.9164719799</v>
      </c>
      <c r="F86" s="14">
        <f>SUM($F$58:$F$58)+SUM($F$75:$F$75)+SUM($F$84:$F$84)</f>
        <v>539184.77142435</v>
      </c>
      <c r="G86" s="14">
        <f>SUM($G$58:$G$58)+SUM($G$75:$G$75)+SUM($G$84:$G$84)</f>
        <v>27194.14504763001</v>
      </c>
      <c r="H86" s="14">
        <f>SUM($H$58:$H$58)+SUM($H$75:$H$75)+SUM($H$84:$H$84)</f>
        <v>3000904.4212793796</v>
      </c>
      <c r="I86" s="14">
        <f>SUM($I$58:$I$58)+SUM($I$75:$I$75)+SUM($I$84:$I$84)</f>
        <v>2983420.0589867504</v>
      </c>
    </row>
    <row r="87" spans="1:9" ht="15">
      <c r="A87" s="4"/>
      <c r="B87" s="5" t="s">
        <v>45</v>
      </c>
      <c r="C87" s="18"/>
      <c r="D87" s="18"/>
      <c r="E87" s="13"/>
      <c r="F87" s="13"/>
      <c r="G87" s="13"/>
      <c r="H87" s="13"/>
      <c r="I87" s="13"/>
    </row>
    <row r="88" spans="1:9" ht="15">
      <c r="A88" s="4"/>
      <c r="B88" s="6" t="s">
        <v>126</v>
      </c>
      <c r="C88" s="20" t="s">
        <v>127</v>
      </c>
      <c r="D88" s="20">
        <v>1015460</v>
      </c>
      <c r="E88" s="15">
        <v>1299.00009602</v>
      </c>
      <c r="F88" s="15">
        <v>599.80203749</v>
      </c>
      <c r="G88" s="15">
        <v>699.19805853</v>
      </c>
      <c r="H88" s="15">
        <v>21934.61918169</v>
      </c>
      <c r="I88" s="15">
        <v>21486.16845916</v>
      </c>
    </row>
    <row r="89" ht="15">
      <c r="H89" s="21" t="s">
        <v>123</v>
      </c>
    </row>
    <row r="90" spans="1:9" ht="15">
      <c r="A90" s="22" t="s">
        <v>124</v>
      </c>
      <c r="B90" s="37" t="s">
        <v>125</v>
      </c>
      <c r="C90" s="37"/>
      <c r="D90" s="37"/>
      <c r="E90" s="37"/>
      <c r="F90" s="37"/>
      <c r="G90" s="37"/>
      <c r="H90" s="37"/>
      <c r="I90" s="37"/>
    </row>
    <row r="91" spans="2:9" ht="15">
      <c r="B91" s="37" t="s">
        <v>128</v>
      </c>
      <c r="C91" s="37"/>
      <c r="D91" s="37"/>
      <c r="E91" s="37"/>
      <c r="F91" s="37"/>
      <c r="G91" s="37"/>
      <c r="H91" s="37"/>
      <c r="I91" s="37"/>
    </row>
  </sheetData>
  <mergeCells count="4">
    <mergeCell ref="A1:I1"/>
    <mergeCell ref="B90:I90"/>
    <mergeCell ref="B91:I91"/>
    <mergeCell ref="A2:H2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90" verticalDpi="90" orientation="portrait" paperSize="9" scale="52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781050</xdr:colOff>
                <xdr:row>0</xdr:row>
                <xdr:rowOff>85725</xdr:rowOff>
              </from>
              <to>
                <xdr:col>4</xdr:col>
                <xdr:colOff>190500</xdr:colOff>
                <xdr:row>0</xdr:row>
                <xdr:rowOff>581025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G24"/>
  <sheetViews>
    <sheetView workbookViewId="0" topLeftCell="A1">
      <selection activeCell="F17" sqref="F17"/>
    </sheetView>
  </sheetViews>
  <sheetFormatPr defaultColWidth="8.8515625" defaultRowHeight="15"/>
  <cols>
    <col min="1" max="1" width="36.2812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6.28125" style="0" customWidth="1"/>
    <col min="9" max="9" width="17.28125" style="0" customWidth="1"/>
  </cols>
  <sheetData>
    <row r="5" ht="15">
      <c r="A5" s="23" t="s">
        <v>129</v>
      </c>
    </row>
    <row r="6" spans="1:6" ht="15">
      <c r="A6" s="23"/>
      <c r="F6" s="24" t="s">
        <v>130</v>
      </c>
    </row>
    <row r="7" spans="1:7" ht="15">
      <c r="A7" s="25"/>
      <c r="B7" s="42" t="s">
        <v>131</v>
      </c>
      <c r="C7" s="42"/>
      <c r="D7" s="42" t="s">
        <v>132</v>
      </c>
      <c r="E7" s="42"/>
      <c r="F7" s="42" t="s">
        <v>133</v>
      </c>
      <c r="G7" s="42"/>
    </row>
    <row r="8" spans="1:7" ht="30">
      <c r="A8" s="26"/>
      <c r="B8" s="27" t="s">
        <v>134</v>
      </c>
      <c r="C8" s="27" t="s">
        <v>135</v>
      </c>
      <c r="D8" s="27" t="s">
        <v>134</v>
      </c>
      <c r="E8" s="27" t="s">
        <v>135</v>
      </c>
      <c r="F8" s="27" t="s">
        <v>134</v>
      </c>
      <c r="G8" s="27" t="s">
        <v>135</v>
      </c>
    </row>
    <row r="9" spans="1:7" ht="15">
      <c r="A9" s="28" t="s">
        <v>136</v>
      </c>
      <c r="B9" s="25"/>
      <c r="C9" s="25"/>
      <c r="D9" s="29"/>
      <c r="E9" s="29"/>
      <c r="F9" s="27"/>
      <c r="G9" s="27"/>
    </row>
    <row r="10" spans="1:7" ht="15">
      <c r="A10" s="25" t="s">
        <v>64</v>
      </c>
      <c r="B10" s="43">
        <v>1</v>
      </c>
      <c r="C10" s="43">
        <v>154</v>
      </c>
      <c r="D10" s="44" t="s">
        <v>137</v>
      </c>
      <c r="E10" s="44" t="s">
        <v>137</v>
      </c>
      <c r="F10" s="45">
        <f>B10</f>
        <v>1</v>
      </c>
      <c r="G10" s="45">
        <f>C10</f>
        <v>154</v>
      </c>
    </row>
    <row r="11" spans="1:7" ht="15">
      <c r="A11" s="25" t="s">
        <v>66</v>
      </c>
      <c r="B11" s="43">
        <v>1</v>
      </c>
      <c r="C11" s="43">
        <v>15</v>
      </c>
      <c r="D11" s="44" t="s">
        <v>137</v>
      </c>
      <c r="E11" s="44" t="s">
        <v>137</v>
      </c>
      <c r="F11" s="45">
        <f>B11</f>
        <v>1</v>
      </c>
      <c r="G11" s="45">
        <f>C11</f>
        <v>15</v>
      </c>
    </row>
    <row r="12" spans="1:7" ht="15">
      <c r="A12" s="27" t="s">
        <v>138</v>
      </c>
      <c r="B12" s="46">
        <f>SUM(B10:B11)</f>
        <v>2</v>
      </c>
      <c r="C12" s="46">
        <f>SUM(C10:C11)</f>
        <v>169</v>
      </c>
      <c r="D12" s="44" t="s">
        <v>137</v>
      </c>
      <c r="E12" s="44" t="s">
        <v>137</v>
      </c>
      <c r="F12" s="45">
        <f>SUM(F10:F11)</f>
        <v>2</v>
      </c>
      <c r="G12" s="45">
        <f>SUM(G10:G11)</f>
        <v>169</v>
      </c>
    </row>
    <row r="13" spans="1:7" ht="15">
      <c r="A13" s="28" t="s">
        <v>139</v>
      </c>
      <c r="B13" s="43"/>
      <c r="C13" s="43"/>
      <c r="D13" s="43"/>
      <c r="E13" s="43"/>
      <c r="F13" s="45"/>
      <c r="G13" s="45"/>
    </row>
    <row r="14" spans="1:7" ht="15">
      <c r="A14" s="25" t="s">
        <v>99</v>
      </c>
      <c r="B14" s="43">
        <v>2</v>
      </c>
      <c r="C14" s="43">
        <v>1085</v>
      </c>
      <c r="D14" s="44" t="s">
        <v>137</v>
      </c>
      <c r="E14" s="44" t="s">
        <v>137</v>
      </c>
      <c r="F14" s="45">
        <f>B14</f>
        <v>2</v>
      </c>
      <c r="G14" s="45">
        <f>C14</f>
        <v>1085</v>
      </c>
    </row>
    <row r="15" spans="1:7" ht="15">
      <c r="A15" s="27" t="s">
        <v>140</v>
      </c>
      <c r="B15" s="46">
        <f>SUM(B14)</f>
        <v>2</v>
      </c>
      <c r="C15" s="46">
        <f>SUM(C14)</f>
        <v>1085</v>
      </c>
      <c r="D15" s="44" t="s">
        <v>137</v>
      </c>
      <c r="E15" s="44" t="s">
        <v>137</v>
      </c>
      <c r="F15" s="45">
        <f>SUM(F14)</f>
        <v>2</v>
      </c>
      <c r="G15" s="45">
        <f>SUM(G14)</f>
        <v>1085</v>
      </c>
    </row>
    <row r="16" spans="1:7" ht="15">
      <c r="A16" s="28" t="s">
        <v>141</v>
      </c>
      <c r="B16" s="30">
        <f>B12+B15</f>
        <v>4</v>
      </c>
      <c r="C16" s="30">
        <f aca="true" t="shared" si="0" ref="C16:G16">C12+C15</f>
        <v>1254</v>
      </c>
      <c r="D16" s="44" t="s">
        <v>137</v>
      </c>
      <c r="E16" s="44" t="s">
        <v>137</v>
      </c>
      <c r="F16" s="30">
        <f t="shared" si="0"/>
        <v>4</v>
      </c>
      <c r="G16" s="30">
        <f t="shared" si="0"/>
        <v>1254</v>
      </c>
    </row>
    <row r="18" ht="15">
      <c r="A18" s="31" t="s">
        <v>142</v>
      </c>
    </row>
    <row r="19" spans="1:7" ht="15">
      <c r="A19" s="32" t="s">
        <v>143</v>
      </c>
      <c r="B19" s="41"/>
      <c r="C19" s="41"/>
      <c r="D19" s="41"/>
      <c r="E19" s="41"/>
      <c r="F19" s="41"/>
      <c r="G19" s="41"/>
    </row>
    <row r="20" spans="1:7" ht="15">
      <c r="A20" s="28" t="s">
        <v>136</v>
      </c>
      <c r="B20" s="41"/>
      <c r="C20" s="41"/>
      <c r="D20" s="41"/>
      <c r="E20" s="41"/>
      <c r="F20" s="41"/>
      <c r="G20" s="41"/>
    </row>
    <row r="21" spans="1:7" ht="15">
      <c r="A21" s="25" t="s">
        <v>64</v>
      </c>
      <c r="B21" s="41" t="s">
        <v>144</v>
      </c>
      <c r="C21" s="41"/>
      <c r="D21" s="41"/>
      <c r="E21" s="41"/>
      <c r="F21" s="41"/>
      <c r="G21" s="41"/>
    </row>
    <row r="22" spans="1:7" ht="15" customHeight="1">
      <c r="A22" s="25" t="s">
        <v>66</v>
      </c>
      <c r="B22" s="41" t="s">
        <v>145</v>
      </c>
      <c r="C22" s="41"/>
      <c r="D22" s="41"/>
      <c r="E22" s="41"/>
      <c r="F22" s="41"/>
      <c r="G22" s="41"/>
    </row>
    <row r="23" spans="1:7" ht="15">
      <c r="A23" s="28" t="s">
        <v>139</v>
      </c>
      <c r="B23" s="41"/>
      <c r="C23" s="41"/>
      <c r="D23" s="41"/>
      <c r="E23" s="41"/>
      <c r="F23" s="41"/>
      <c r="G23" s="41"/>
    </row>
    <row r="24" spans="1:7" ht="14.45" customHeight="1">
      <c r="A24" s="33" t="s">
        <v>99</v>
      </c>
      <c r="B24" s="41" t="s">
        <v>146</v>
      </c>
      <c r="C24" s="41"/>
      <c r="D24" s="41"/>
      <c r="E24" s="41"/>
      <c r="F24" s="41"/>
      <c r="G24" s="41"/>
    </row>
  </sheetData>
  <mergeCells count="9">
    <mergeCell ref="B22:G22"/>
    <mergeCell ref="B23:G23"/>
    <mergeCell ref="B24:G24"/>
    <mergeCell ref="B7:C7"/>
    <mergeCell ref="D7:E7"/>
    <mergeCell ref="F7:G7"/>
    <mergeCell ref="B19:G19"/>
    <mergeCell ref="B20:G20"/>
    <mergeCell ref="B21:G2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85" r:id="rId4"/>
  <drawing r:id="rId3"/>
  <legacyDrawing r:id="rId2"/>
  <oleObjects>
    <mc:AlternateContent xmlns:mc="http://schemas.openxmlformats.org/markup-compatibility/2006">
      <mc:Choice Requires="x14">
        <oleObject progId="Word.Picture.8" shapeId="2050" r:id="rId1">
          <objectPr r:id="rId5">
            <anchor>
              <from>
                <xdr:col>2</xdr:col>
                <xdr:colOff>428625</xdr:colOff>
                <xdr:row>0</xdr:row>
                <xdr:rowOff>85725</xdr:rowOff>
              </from>
              <to>
                <xdr:col>3</xdr:col>
                <xdr:colOff>85725</xdr:colOff>
                <xdr:row>3</xdr:row>
                <xdr:rowOff>9525</xdr:rowOff>
              </to>
            </anchor>
          </objectPr>
        </oleObject>
      </mc:Choice>
      <mc:Fallback>
        <oleObject progId="Word.Picture.8" shapeId="2050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2020-12-04T12:29:55Z</cp:lastPrinted>
  <dcterms:created xsi:type="dcterms:W3CDTF">2020-12-04T09:28:30Z</dcterms:created>
  <dcterms:modified xsi:type="dcterms:W3CDTF">2020-12-04T12:30:27Z</dcterms:modified>
  <cp:category/>
  <cp:version/>
  <cp:contentType/>
  <cp:contentStatus/>
</cp:coreProperties>
</file>