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0730" windowHeight="11160" activeTab="0"/>
  </bookViews>
  <sheets>
    <sheet name="May 23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<sst xmlns="http://schemas.openxmlformats.org/spreadsheetml/2006/main" count="205" uniqueCount="128">
  <si>
    <t xml:space="preserve">Monthly Report for the month of May 2023 </t>
  </si>
  <si>
    <t xml:space="preserve">Sr </t>
  </si>
  <si>
    <t xml:space="preserve">Scheme Name </t>
  </si>
  <si>
    <t>No. of Schemes as on May 31, 2023</t>
  </si>
  <si>
    <t>No. of Folios as on May 31, 2023</t>
  </si>
  <si>
    <t>Funds Mobilized for the month of May 2023 (INR in crore)</t>
  </si>
  <si>
    <t>Net Inflow (+ve)/Outflow (-ve) for the month of May 2023 (INR in crore)</t>
  </si>
  <si>
    <t>Net Assets Under Management as on May 31, 2023 (INR in crore)</t>
  </si>
  <si>
    <t>Average Net Assets Under Management for the month May 2023 (INR in crore)</t>
  </si>
  <si>
    <t>No. of segregated portfolios created as on May 31, 2023</t>
  </si>
  <si>
    <t>Net Assets Under Management in segregated portfolio as on May 31, 2023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</si>
  <si>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</si>
  <si>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</si>
  <si>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</si>
  <si>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</si>
  <si>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</si>
  <si>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</si>
  <si>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</si>
  <si>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</si>
  <si>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</si>
  <si>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</si>
  <si>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</si>
  <si>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</si>
  <si>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</si>
  <si>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</si>
  <si>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</si>
  <si>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</si>
  <si>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</si>
  <si>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</si>
  <si>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</si>
  <si>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</si>
  <si>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</si>
  <si>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</si>
  <si>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</si>
  <si>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</si>
  <si>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</si>
  <si>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</si>
  <si>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</si>
  <si>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</si>
  <si>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</si>
  <si>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</si>
  <si>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</si>
  <si>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</si>
  <si>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</si>
  <si>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</si>
  <si>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</si>
  <si>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</si>
  <si>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</si>
  <si>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</si>
  <si>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</si>
  <si>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</si>
  <si>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</si>
  <si>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</si>
  <si>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</si>
  <si>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</si>
  <si>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</si>
  <si>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</si>
  <si>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</si>
  <si>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</si>
  <si>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</si>
  <si>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</si>
  <si>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</si>
  <si>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</si>
  <si>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</si>
  <si>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</si>
  <si>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</si>
  <si>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</si>
  <si>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</si>
  <si>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</si>
  <si>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</si>
  <si>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</si>
  <si>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</si>
  <si>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</si>
  <si>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</si>
  <si>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</si>
  <si>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</si>
  <si>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</si>
  <si>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</si>
  <si>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</si>
  <si>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</si>
  <si>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</si>
  <si>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</si>
  <si>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</si>
  <si>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</si>
  <si>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</si>
  <si>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</si>
  <si>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</si>
  <si>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</si>
  <si>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</si>
  <si>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</si>
  <si>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</si>
  <si>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</si>
  <si>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</si>
  <si>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</si>
  <si>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</si>
  <si>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</si>
  <si>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</si>
  <si>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</si>
  <si>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</si>
  <si>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May 2023 (INR in crore)</t>
  </si>
  <si>
    <t>** Data in respect Fund of Funds Domestic is shown for information only. The same is included in the respective underlying schemes.</t>
  </si>
  <si>
    <t>Fund of Funds Scheme (Domestic) **</t>
  </si>
  <si>
    <t>Released on 09-Jun-2023</t>
  </si>
  <si>
    <t xml:space="preserve">NEW SCHEMES LAUNCHED DURING MAY 2023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</si>
  <si>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</si>
  <si>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</si>
  <si>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</si>
  <si>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</si>
  <si>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</si>
  <si>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</si>
  <si>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</si>
  <si>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</si>
  <si>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Growth/Equity Oriented Schemes</t>
  </si>
  <si>
    <t>Subtotal "B"</t>
  </si>
  <si>
    <t>C. Hybrid Schemes</t>
  </si>
  <si>
    <t>Subtotal "C"</t>
  </si>
  <si>
    <t>D. Other Schemes</t>
  </si>
  <si>
    <t>Subtotal "D"</t>
  </si>
  <si>
    <t>Total A + B + C + D</t>
  </si>
  <si>
    <t xml:space="preserve">*NEW SCHEMES LAUNCHED : </t>
  </si>
  <si>
    <t>Open End Schemes</t>
  </si>
  <si>
    <t>A. Growth/Equity Oriented Schemes</t>
  </si>
  <si>
    <t>quant Business Cycle Fund</t>
  </si>
  <si>
    <t>B. Hybrid Schemes</t>
  </si>
  <si>
    <t>WhiteOak Capital Multi Asset Allocation Fund</t>
  </si>
  <si>
    <t>C. Other Schemes</t>
  </si>
  <si>
    <t>SBI S&amp;P BSE SENSEX INDEX FUND; UTI Nifty 500 Value 50 Index Fund</t>
  </si>
  <si>
    <t>Kotak FMP Series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</si>
</sst>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9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top"/>
    </xf>
    <xf numFmtId="0" fontId="23" fillId="0" borderId="0" xfId="0" applyFont="1"/>
    <xf numFmtId="164" fontId="0" fillId="0" borderId="0" xfId="18" applyNumberFormat="1" applyFont="1" applyFill="1"/>
    <xf numFmtId="164" fontId="25" fillId="0" borderId="0" xfId="18" applyNumberFormat="1" applyFont="1" applyFill="1" applyAlignment="1">
      <alignment horizontal="center"/>
    </xf>
    <xf numFmtId="0" fontId="0" fillId="0" borderId="10" xfId="0" applyBorder="1"/>
    <xf numFmtId="164" fontId="23" fillId="0" borderId="10" xfId="18" applyNumberFormat="1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164" fontId="23" fillId="0" borderId="10" xfId="18" applyNumberFormat="1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64" fontId="0" fillId="0" borderId="10" xfId="18" applyNumberFormat="1" applyFont="1" applyFill="1" applyBorder="1" applyAlignment="1">
      <alignment vertical="top" wrapText="1"/>
    </xf>
    <xf numFmtId="164" fontId="24" fillId="0" borderId="10" xfId="18" applyNumberFormat="1" applyFont="1" applyFill="1" applyBorder="1" applyAlignment="1">
      <alignment vertical="top" wrapText="1"/>
    </xf>
    <xf numFmtId="164" fontId="23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 quotePrefix="1">
      <alignment horizontal="right"/>
    </xf>
    <xf numFmtId="0" fontId="27" fillId="0" borderId="10" xfId="61" applyFont="1" applyFill="1" applyBorder="1" applyAlignment="1">
      <alignment vertical="center" wrapText="1"/>
    </xf>
    <xf numFmtId="164" fontId="24" fillId="0" borderId="10" xfId="18" applyNumberFormat="1" applyFont="1" applyFill="1" applyBorder="1" applyAlignment="1" quotePrefix="1">
      <alignment horizontal="right"/>
    </xf>
    <xf numFmtId="0" fontId="23" fillId="0" borderId="11" xfId="0" applyFont="1" applyBorder="1"/>
    <xf numFmtId="164" fontId="0" fillId="0" borderId="10" xfId="18" applyNumberFormat="1" applyFont="1" applyFill="1" applyBorder="1"/>
    <xf numFmtId="0" fontId="0" fillId="0" borderId="12" xfId="0" applyBorder="1" applyAlignment="1">
      <alignment horizontal="left" vertical="top"/>
    </xf>
    <xf numFmtId="164" fontId="23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28" fillId="0" borderId="0" xfId="0" applyFont="1"/>
    <xf numFmtId="0" fontId="28" fillId="0" borderId="10" xfId="0" applyFont="1" applyBorder="1" applyAlignment="1">
      <alignment horizontal="left" vertical="center" wrapText="1"/>
    </xf>
    <xf numFmtId="164" fontId="0" fillId="0" borderId="10" xfId="18" applyNumberFormat="1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/>
    </xf>
    <xf numFmtId="164" fontId="28" fillId="0" borderId="10" xfId="18" applyNumberFormat="1" applyFont="1" applyFill="1" applyBorder="1" applyAlignment="1">
      <alignment horizontal="left" vertical="top" wrapText="1"/>
    </xf>
    <xf numFmtId="164" fontId="27" fillId="0" borderId="14" xfId="18" applyNumberFormat="1" applyFont="1" applyFill="1" applyBorder="1" applyAlignment="1">
      <alignment horizontal="left" vertical="top" wrapText="1"/>
    </xf>
    <xf numFmtId="164" fontId="27" fillId="0" borderId="10" xfId="18" applyNumberFormat="1" applyFont="1" applyFill="1" applyBorder="1" applyAlignment="1">
      <alignment horizontal="left" vertical="top" wrapText="1"/>
    </xf>
    <xf numFmtId="0" fontId="23" fillId="0" borderId="10" xfId="0" applyFont="1" applyBorder="1"/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819150</xdr:colOff>
          <xdr:row>0</xdr:row>
          <xdr:rowOff>66675</xdr:rowOff>
        </xdr:from>
        <xdr:to>
          <xdr:col>5</xdr:col>
          <xdr:colOff>228600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52EE2C8-887D-32B8-2EFF-FFEEE2D75C2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1097117-E8CE-4705-A901-AE96BFFB61BC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79AEC02-CE79-40ED-9FDA-08101588105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4" width="14.28125" style="1" customWidth="1"/>
    <col min="5" max="9" width="15.28125" style="1" bestFit="1" customWidth="1"/>
    <col min="10" max="10" width="14.1406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1" customFormat="1" ht="15">
      <c r="A6" s="17" t="s">
        <v>15</v>
      </c>
      <c r="B6" s="18" t="s">
        <v>16</v>
      </c>
      <c r="C6" s="19">
        <v>32</v>
      </c>
      <c r="D6" s="19">
        <v>673564</v>
      </c>
      <c r="E6" s="20">
        <v>418088.01939195</v>
      </c>
      <c r="F6" s="20">
        <v>436998.28926381</v>
      </c>
      <c r="G6" s="20">
        <v>-18910.2698718601</v>
      </c>
      <c r="H6" s="20">
        <v>81980.66980204</v>
      </c>
      <c r="I6" s="20">
        <v>111508.98249337</v>
      </c>
      <c r="J6" s="19">
        <v>0</v>
      </c>
      <c r="K6" s="20">
        <v>0</v>
      </c>
    </row>
    <row r="7" spans="1:11" s="21" customFormat="1" ht="15">
      <c r="A7" s="17" t="s">
        <v>17</v>
      </c>
      <c r="B7" s="18" t="s">
        <v>18</v>
      </c>
      <c r="C7" s="19">
        <v>36</v>
      </c>
      <c r="D7" s="19">
        <v>1775895</v>
      </c>
      <c r="E7" s="20">
        <v>302744.38025821</v>
      </c>
      <c r="F7" s="20">
        <v>257510.16379903</v>
      </c>
      <c r="G7" s="20">
        <v>45234.21645918</v>
      </c>
      <c r="H7" s="20">
        <v>442875.10461918</v>
      </c>
      <c r="I7" s="20">
        <v>438809.23964981</v>
      </c>
      <c r="J7" s="19">
        <v>0</v>
      </c>
      <c r="K7" s="20">
        <v>0</v>
      </c>
    </row>
    <row r="8" spans="1:11" s="21" customFormat="1" ht="15">
      <c r="A8" s="17" t="s">
        <v>19</v>
      </c>
      <c r="B8" s="18" t="s">
        <v>20</v>
      </c>
      <c r="C8" s="19">
        <v>25</v>
      </c>
      <c r="D8" s="19">
        <v>635328</v>
      </c>
      <c r="E8" s="20">
        <v>18859.89285042</v>
      </c>
      <c r="F8" s="20">
        <v>11274.5641155</v>
      </c>
      <c r="G8" s="20">
        <v>7585.32873492</v>
      </c>
      <c r="H8" s="20">
        <v>98493.01124968</v>
      </c>
      <c r="I8" s="20">
        <v>95209.33961293</v>
      </c>
      <c r="J8" s="19">
        <v>0</v>
      </c>
      <c r="K8" s="20">
        <v>0</v>
      </c>
    </row>
    <row r="9" spans="1:11" s="21" customFormat="1" ht="15">
      <c r="A9" s="17" t="s">
        <v>21</v>
      </c>
      <c r="B9" s="18" t="s">
        <v>22</v>
      </c>
      <c r="C9" s="19">
        <v>21</v>
      </c>
      <c r="D9" s="19">
        <v>933719</v>
      </c>
      <c r="E9" s="20">
        <v>11398.1828108</v>
      </c>
      <c r="F9" s="20">
        <v>9651.14124357</v>
      </c>
      <c r="G9" s="20">
        <v>1747.04156723</v>
      </c>
      <c r="H9" s="20">
        <v>95128.77860648</v>
      </c>
      <c r="I9" s="20">
        <v>93741.58570525</v>
      </c>
      <c r="J9" s="19">
        <v>1</v>
      </c>
      <c r="K9" s="20">
        <v>0</v>
      </c>
    </row>
    <row r="10" spans="1:11" s="21" customFormat="1" ht="15">
      <c r="A10" s="17" t="s">
        <v>23</v>
      </c>
      <c r="B10" s="18" t="s">
        <v>24</v>
      </c>
      <c r="C10" s="19">
        <v>22</v>
      </c>
      <c r="D10" s="19">
        <v>427143</v>
      </c>
      <c r="E10" s="20">
        <v>30971.01459482</v>
      </c>
      <c r="F10" s="20">
        <v>22239.95537979</v>
      </c>
      <c r="G10" s="20">
        <v>8731.05921503001</v>
      </c>
      <c r="H10" s="20">
        <v>132362.06906873</v>
      </c>
      <c r="I10" s="20">
        <v>126732.1164356</v>
      </c>
      <c r="J10" s="19">
        <v>0</v>
      </c>
      <c r="K10" s="20">
        <v>0</v>
      </c>
    </row>
    <row r="11" spans="1:11" s="21" customFormat="1" ht="15">
      <c r="A11" s="17" t="s">
        <v>25</v>
      </c>
      <c r="B11" s="18" t="s">
        <v>26</v>
      </c>
      <c r="C11" s="19">
        <v>25</v>
      </c>
      <c r="D11" s="19">
        <v>503633</v>
      </c>
      <c r="E11" s="20">
        <v>5608.54897</v>
      </c>
      <c r="F11" s="20">
        <v>1553.67266122</v>
      </c>
      <c r="G11" s="20">
        <v>4054.87630878</v>
      </c>
      <c r="H11" s="20">
        <v>98984.83304013</v>
      </c>
      <c r="I11" s="20">
        <v>96688.2381102</v>
      </c>
      <c r="J11" s="19">
        <v>0</v>
      </c>
      <c r="K11" s="20">
        <v>0</v>
      </c>
    </row>
    <row r="12" spans="1:11" s="21" customFormat="1" ht="15">
      <c r="A12" s="17" t="s">
        <v>27</v>
      </c>
      <c r="B12" s="18" t="s">
        <v>28</v>
      </c>
      <c r="C12" s="19">
        <v>15</v>
      </c>
      <c r="D12" s="19">
        <v>255984</v>
      </c>
      <c r="E12" s="20">
        <v>256.80528253</v>
      </c>
      <c r="F12" s="20">
        <v>465.46970165</v>
      </c>
      <c r="G12" s="20">
        <v>-208.66441912</v>
      </c>
      <c r="H12" s="20">
        <v>27419.30281427</v>
      </c>
      <c r="I12" s="20">
        <v>27395.40150186</v>
      </c>
      <c r="J12" s="19">
        <v>3</v>
      </c>
      <c r="K12" s="20">
        <v>0</v>
      </c>
    </row>
    <row r="13" spans="1:11" s="21" customFormat="1" ht="15">
      <c r="A13" s="17" t="s">
        <v>29</v>
      </c>
      <c r="B13" s="18" t="s">
        <v>30</v>
      </c>
      <c r="C13" s="19">
        <v>12</v>
      </c>
      <c r="D13" s="19">
        <v>106803</v>
      </c>
      <c r="E13" s="20">
        <v>527.53357423</v>
      </c>
      <c r="F13" s="20">
        <v>338.3904525</v>
      </c>
      <c r="G13" s="20">
        <v>189.14312173</v>
      </c>
      <c r="H13" s="20">
        <v>9903.74866198</v>
      </c>
      <c r="I13" s="20">
        <v>9665.43413064</v>
      </c>
      <c r="J13" s="19">
        <v>0</v>
      </c>
      <c r="K13" s="20">
        <v>0</v>
      </c>
    </row>
    <row r="14" spans="1:11" s="21" customFormat="1" ht="15">
      <c r="A14" s="17" t="s">
        <v>31</v>
      </c>
      <c r="B14" s="18" t="s">
        <v>32</v>
      </c>
      <c r="C14" s="19">
        <v>7</v>
      </c>
      <c r="D14" s="19">
        <v>47319</v>
      </c>
      <c r="E14" s="20">
        <v>100.05605312</v>
      </c>
      <c r="F14" s="20">
        <v>28.61597127</v>
      </c>
      <c r="G14" s="20">
        <v>71.44008185</v>
      </c>
      <c r="H14" s="20">
        <v>9283.6428741</v>
      </c>
      <c r="I14" s="20">
        <v>9205.3760807</v>
      </c>
      <c r="J14" s="19">
        <v>0</v>
      </c>
      <c r="K14" s="20">
        <v>0</v>
      </c>
    </row>
    <row r="15" spans="1:11" s="21" customFormat="1" ht="15">
      <c r="A15" s="17" t="s">
        <v>33</v>
      </c>
      <c r="B15" s="18" t="s">
        <v>34</v>
      </c>
      <c r="C15" s="19">
        <v>22</v>
      </c>
      <c r="D15" s="19">
        <v>232928</v>
      </c>
      <c r="E15" s="20">
        <v>407.67840486</v>
      </c>
      <c r="F15" s="20">
        <v>694.82291408</v>
      </c>
      <c r="G15" s="20">
        <v>-287.14450922</v>
      </c>
      <c r="H15" s="20">
        <v>30011.62756335</v>
      </c>
      <c r="I15" s="20">
        <v>30125.76152172</v>
      </c>
      <c r="J15" s="19">
        <v>0</v>
      </c>
      <c r="K15" s="20">
        <v>0</v>
      </c>
    </row>
    <row r="16" spans="1:11" s="21" customFormat="1" ht="15">
      <c r="A16" s="17" t="s">
        <v>35</v>
      </c>
      <c r="B16" s="18" t="s">
        <v>36</v>
      </c>
      <c r="C16" s="19">
        <v>21</v>
      </c>
      <c r="D16" s="19">
        <v>611354</v>
      </c>
      <c r="E16" s="20">
        <v>2678.18364519</v>
      </c>
      <c r="F16" s="20">
        <v>2056.39464747</v>
      </c>
      <c r="G16" s="20">
        <v>621.78899772</v>
      </c>
      <c r="H16" s="20">
        <v>134409.10000781</v>
      </c>
      <c r="I16" s="20">
        <v>133366.57459665</v>
      </c>
      <c r="J16" s="19">
        <v>0</v>
      </c>
      <c r="K16" s="20">
        <v>0</v>
      </c>
    </row>
    <row r="17" spans="1:11" s="21" customFormat="1" ht="15">
      <c r="A17" s="17" t="s">
        <v>37</v>
      </c>
      <c r="B17" s="18" t="s">
        <v>38</v>
      </c>
      <c r="C17" s="19">
        <v>15</v>
      </c>
      <c r="D17" s="19">
        <v>241153</v>
      </c>
      <c r="E17" s="20">
        <v>81.15045274</v>
      </c>
      <c r="F17" s="20">
        <v>370.60106872</v>
      </c>
      <c r="G17" s="20">
        <v>-289.45061598</v>
      </c>
      <c r="H17" s="20">
        <v>24558.61170347</v>
      </c>
      <c r="I17" s="20">
        <v>24619.71786488</v>
      </c>
      <c r="J17" s="19">
        <v>3</v>
      </c>
      <c r="K17" s="20">
        <v>0</v>
      </c>
    </row>
    <row r="18" spans="1:11" s="21" customFormat="1" ht="15">
      <c r="A18" s="17" t="s">
        <v>39</v>
      </c>
      <c r="B18" s="18" t="s">
        <v>40</v>
      </c>
      <c r="C18" s="19">
        <v>23</v>
      </c>
      <c r="D18" s="19">
        <v>292621</v>
      </c>
      <c r="E18" s="20">
        <v>1188.58865658</v>
      </c>
      <c r="F18" s="20">
        <v>1065.70894335</v>
      </c>
      <c r="G18" s="20">
        <v>122.87971323</v>
      </c>
      <c r="H18" s="20">
        <v>81846.45046058</v>
      </c>
      <c r="I18" s="20">
        <v>81394.89702802</v>
      </c>
      <c r="J18" s="19">
        <v>0</v>
      </c>
      <c r="K18" s="20">
        <v>0</v>
      </c>
    </row>
    <row r="19" spans="1:11" s="21" customFormat="1" ht="15">
      <c r="A19" s="17" t="s">
        <v>41</v>
      </c>
      <c r="B19" s="18" t="s">
        <v>42</v>
      </c>
      <c r="C19" s="19">
        <v>22</v>
      </c>
      <c r="D19" s="19">
        <v>179210</v>
      </c>
      <c r="E19" s="20">
        <v>451.63113542</v>
      </c>
      <c r="F19" s="20">
        <v>579.19288617</v>
      </c>
      <c r="G19" s="20">
        <v>-127.56175075</v>
      </c>
      <c r="H19" s="20">
        <v>22282.8262977</v>
      </c>
      <c r="I19" s="20">
        <v>22295.49080359</v>
      </c>
      <c r="J19" s="19">
        <v>0</v>
      </c>
      <c r="K19" s="20">
        <v>0</v>
      </c>
    </row>
    <row r="20" spans="1:11" s="21" customFormat="1" ht="15">
      <c r="A20" s="17" t="s">
        <v>43</v>
      </c>
      <c r="B20" s="18" t="s">
        <v>44</v>
      </c>
      <c r="C20" s="19">
        <v>5</v>
      </c>
      <c r="D20" s="19">
        <v>42253</v>
      </c>
      <c r="E20" s="20">
        <v>92.19528834</v>
      </c>
      <c r="F20" s="20">
        <v>289.44542931</v>
      </c>
      <c r="G20" s="20">
        <v>-197.25014097</v>
      </c>
      <c r="H20" s="20">
        <v>4246.43687706</v>
      </c>
      <c r="I20" s="20">
        <v>4317.1544679</v>
      </c>
      <c r="J20" s="19">
        <v>0</v>
      </c>
      <c r="K20" s="20">
        <v>0</v>
      </c>
    </row>
    <row r="21" spans="1:11" s="21" customFormat="1" ht="15">
      <c r="A21" s="17" t="s">
        <v>45</v>
      </c>
      <c r="B21" s="18" t="s">
        <v>46</v>
      </c>
      <c r="C21" s="19">
        <v>13</v>
      </c>
      <c r="D21" s="19">
        <v>233630</v>
      </c>
      <c r="E21" s="20">
        <v>1422.64878766</v>
      </c>
      <c r="F21" s="20">
        <v>3801.05585926</v>
      </c>
      <c r="G21" s="20">
        <v>-2378.4070716</v>
      </c>
      <c r="H21" s="20">
        <v>55375.03991086</v>
      </c>
      <c r="I21" s="20">
        <v>57063.77403623</v>
      </c>
      <c r="J21" s="19">
        <v>0</v>
      </c>
      <c r="K21" s="20">
        <v>0</v>
      </c>
    </row>
    <row r="22" spans="1:11" ht="30">
      <c r="A22" s="6" t="s">
        <v>47</v>
      </c>
      <c r="B22" s="22" t="s">
        <v>48</v>
      </c>
      <c r="C22" s="14">
        <f>SUM($C$6:$C$21)</f>
        <v>316</v>
      </c>
      <c r="D22" s="14">
        <f>SUM($D$6:$D$21)</f>
        <v>7192537</v>
      </c>
      <c r="E22" s="10">
        <f>SUM($E$6:$E$21)</f>
        <v>794876.5101568698</v>
      </c>
      <c r="F22" s="10">
        <f>SUM($F$6:$F$21)</f>
        <v>748917.4843366999</v>
      </c>
      <c r="G22" s="10">
        <f>SUM($G$6:$G$21)</f>
        <v>45959.02582016992</v>
      </c>
      <c r="H22" s="10">
        <f>SUM($H$6:$H$21)</f>
        <v>1349161.2535574199</v>
      </c>
      <c r="I22" s="10">
        <f>SUM($I$6:$I$21)</f>
        <v>1362139.0840393503</v>
      </c>
      <c r="J22" s="14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1" customFormat="1" ht="15">
      <c r="A25" s="17" t="s">
        <v>15</v>
      </c>
      <c r="B25" s="18" t="s">
        <v>51</v>
      </c>
      <c r="C25" s="19">
        <v>19</v>
      </c>
      <c r="D25" s="19">
        <v>4212703</v>
      </c>
      <c r="E25" s="20">
        <v>1758.90091701</v>
      </c>
      <c r="F25" s="20">
        <v>1654.35247442</v>
      </c>
      <c r="G25" s="20">
        <v>104.548442589999</v>
      </c>
      <c r="H25" s="20">
        <v>74016.90822831</v>
      </c>
      <c r="I25" s="20">
        <v>72328.06381623</v>
      </c>
      <c r="J25" s="19">
        <v>0</v>
      </c>
      <c r="K25" s="20">
        <v>0</v>
      </c>
    </row>
    <row r="26" spans="1:11" s="21" customFormat="1" ht="15">
      <c r="A26" s="17" t="s">
        <v>17</v>
      </c>
      <c r="B26" s="18" t="s">
        <v>52</v>
      </c>
      <c r="C26" s="19">
        <v>31</v>
      </c>
      <c r="D26" s="19">
        <v>12934624</v>
      </c>
      <c r="E26" s="20">
        <v>3214.70390818</v>
      </c>
      <c r="F26" s="20">
        <v>4576.98362967</v>
      </c>
      <c r="G26" s="20">
        <v>-1362.27972149</v>
      </c>
      <c r="H26" s="20">
        <v>251231.74575211</v>
      </c>
      <c r="I26" s="20">
        <v>248208.13700194</v>
      </c>
      <c r="J26" s="19">
        <v>0</v>
      </c>
      <c r="K26" s="20">
        <v>0</v>
      </c>
    </row>
    <row r="27" spans="1:11" s="21" customFormat="1" ht="15">
      <c r="A27" s="17" t="s">
        <v>19</v>
      </c>
      <c r="B27" s="18" t="s">
        <v>53</v>
      </c>
      <c r="C27" s="19">
        <v>26</v>
      </c>
      <c r="D27" s="19">
        <v>7910456</v>
      </c>
      <c r="E27" s="20">
        <v>3183.21981494</v>
      </c>
      <c r="F27" s="20">
        <v>2049.9554237</v>
      </c>
      <c r="G27" s="20">
        <v>1133.26439124</v>
      </c>
      <c r="H27" s="20">
        <v>140558.17502467</v>
      </c>
      <c r="I27" s="20">
        <v>137151.15999134</v>
      </c>
      <c r="J27" s="19">
        <v>0</v>
      </c>
      <c r="K27" s="20">
        <v>0</v>
      </c>
    </row>
    <row r="28" spans="1:11" s="21" customFormat="1" ht="15">
      <c r="A28" s="17" t="s">
        <v>21</v>
      </c>
      <c r="B28" s="18" t="s">
        <v>54</v>
      </c>
      <c r="C28" s="19">
        <v>29</v>
      </c>
      <c r="D28" s="19">
        <v>10820927</v>
      </c>
      <c r="E28" s="20">
        <v>4166.64550616</v>
      </c>
      <c r="F28" s="20">
        <v>2970.99904852</v>
      </c>
      <c r="G28" s="20">
        <v>1195.64645764</v>
      </c>
      <c r="H28" s="20">
        <v>204479.88424043</v>
      </c>
      <c r="I28" s="20">
        <v>198222.7367288</v>
      </c>
      <c r="J28" s="19">
        <v>0</v>
      </c>
      <c r="K28" s="20">
        <v>0</v>
      </c>
    </row>
    <row r="29" spans="1:11" s="21" customFormat="1" ht="15">
      <c r="A29" s="17" t="s">
        <v>23</v>
      </c>
      <c r="B29" s="18" t="s">
        <v>55</v>
      </c>
      <c r="C29" s="19">
        <v>24</v>
      </c>
      <c r="D29" s="19">
        <v>11581947</v>
      </c>
      <c r="E29" s="20">
        <v>5126.01879931</v>
      </c>
      <c r="F29" s="20">
        <v>1843.51726552</v>
      </c>
      <c r="G29" s="20">
        <v>3282.50153379</v>
      </c>
      <c r="H29" s="20">
        <v>153806.5424027</v>
      </c>
      <c r="I29" s="20">
        <v>148187.9254354</v>
      </c>
      <c r="J29" s="19">
        <v>0</v>
      </c>
      <c r="K29" s="20">
        <v>0</v>
      </c>
    </row>
    <row r="30" spans="1:11" s="21" customFormat="1" ht="15">
      <c r="A30" s="17" t="s">
        <v>25</v>
      </c>
      <c r="B30" s="18" t="s">
        <v>56</v>
      </c>
      <c r="C30" s="19">
        <v>9</v>
      </c>
      <c r="D30" s="19">
        <v>741636</v>
      </c>
      <c r="E30" s="20">
        <v>498.95262604</v>
      </c>
      <c r="F30" s="20">
        <v>209.56982436</v>
      </c>
      <c r="G30" s="20">
        <v>289.38280168</v>
      </c>
      <c r="H30" s="20">
        <v>15209.50162409</v>
      </c>
      <c r="I30" s="20">
        <v>14844.0537984</v>
      </c>
      <c r="J30" s="19">
        <v>0</v>
      </c>
      <c r="K30" s="20">
        <v>0</v>
      </c>
    </row>
    <row r="31" spans="1:11" s="21" customFormat="1" ht="15">
      <c r="A31" s="17" t="s">
        <v>27</v>
      </c>
      <c r="B31" s="18" t="s">
        <v>57</v>
      </c>
      <c r="C31" s="19">
        <v>22</v>
      </c>
      <c r="D31" s="19">
        <v>4793275</v>
      </c>
      <c r="E31" s="20">
        <v>1695.71779513</v>
      </c>
      <c r="F31" s="20">
        <v>1113.51154321</v>
      </c>
      <c r="G31" s="20">
        <v>582.20625192</v>
      </c>
      <c r="H31" s="20">
        <v>97844.36646599</v>
      </c>
      <c r="I31" s="20">
        <v>96025.89001804</v>
      </c>
      <c r="J31" s="19">
        <v>0</v>
      </c>
      <c r="K31" s="20">
        <v>0</v>
      </c>
    </row>
    <row r="32" spans="1:11" s="21" customFormat="1" ht="15">
      <c r="A32" s="17" t="s">
        <v>29</v>
      </c>
      <c r="B32" s="18" t="s">
        <v>58</v>
      </c>
      <c r="C32" s="19">
        <v>26</v>
      </c>
      <c r="D32" s="19">
        <v>5258096</v>
      </c>
      <c r="E32" s="20">
        <v>1589.03573304</v>
      </c>
      <c r="F32" s="20">
        <v>2532.83348841</v>
      </c>
      <c r="G32" s="20">
        <v>-943.79775537</v>
      </c>
      <c r="H32" s="20">
        <v>106413.05499803</v>
      </c>
      <c r="I32" s="20">
        <v>104727.76844857</v>
      </c>
      <c r="J32" s="19">
        <v>0</v>
      </c>
      <c r="K32" s="20">
        <v>0</v>
      </c>
    </row>
    <row r="33" spans="1:11" s="21" customFormat="1" ht="15">
      <c r="A33" s="17" t="s">
        <v>31</v>
      </c>
      <c r="B33" s="18" t="s">
        <v>59</v>
      </c>
      <c r="C33" s="19">
        <v>128</v>
      </c>
      <c r="D33" s="19">
        <v>13209299</v>
      </c>
      <c r="E33" s="20">
        <v>4142.482352</v>
      </c>
      <c r="F33" s="20">
        <v>4311.31878607</v>
      </c>
      <c r="G33" s="20">
        <v>-168.83643407</v>
      </c>
      <c r="H33" s="20">
        <v>186684.60069818</v>
      </c>
      <c r="I33" s="20">
        <v>182539.38616036</v>
      </c>
      <c r="J33" s="19">
        <v>0</v>
      </c>
      <c r="K33" s="20">
        <v>0</v>
      </c>
    </row>
    <row r="34" spans="1:11" s="21" customFormat="1" ht="15">
      <c r="A34" s="17" t="s">
        <v>33</v>
      </c>
      <c r="B34" s="18" t="s">
        <v>60</v>
      </c>
      <c r="C34" s="19">
        <v>42</v>
      </c>
      <c r="D34" s="19">
        <v>15282099</v>
      </c>
      <c r="E34" s="20">
        <v>1444.48576465</v>
      </c>
      <c r="F34" s="20">
        <v>1949.08665059</v>
      </c>
      <c r="G34" s="20">
        <v>-504.60088594</v>
      </c>
      <c r="H34" s="20">
        <v>163766.50768448</v>
      </c>
      <c r="I34" s="20">
        <v>160986.2439668</v>
      </c>
      <c r="J34" s="19">
        <v>0</v>
      </c>
      <c r="K34" s="20">
        <v>0</v>
      </c>
    </row>
    <row r="35" spans="1:11" s="21" customFormat="1" ht="15">
      <c r="A35" s="17" t="s">
        <v>35</v>
      </c>
      <c r="B35" s="18" t="s">
        <v>61</v>
      </c>
      <c r="C35" s="19">
        <v>35</v>
      </c>
      <c r="D35" s="19">
        <v>12731864</v>
      </c>
      <c r="E35" s="20">
        <v>3989.23995074</v>
      </c>
      <c r="F35" s="20">
        <v>4356.97294222</v>
      </c>
      <c r="G35" s="20">
        <v>-367.73299148</v>
      </c>
      <c r="H35" s="20">
        <v>262586.8850425</v>
      </c>
      <c r="I35" s="20">
        <v>257608.08430204</v>
      </c>
      <c r="J35" s="19">
        <v>0</v>
      </c>
      <c r="K35" s="20">
        <v>0</v>
      </c>
    </row>
    <row r="36" spans="1:11" ht="15">
      <c r="A36" s="6" t="s">
        <v>47</v>
      </c>
      <c r="B36" s="6" t="s">
        <v>62</v>
      </c>
      <c r="C36" s="14">
        <f>SUM($C$25:$C$35)</f>
        <v>391</v>
      </c>
      <c r="D36" s="14">
        <f>SUM($D$25:$D$35)</f>
        <v>99476926</v>
      </c>
      <c r="E36" s="10">
        <f>SUM($E$25:$E$35)</f>
        <v>30809.403167200002</v>
      </c>
      <c r="F36" s="10">
        <f>SUM($F$25:$F$35)</f>
        <v>27569.10107669</v>
      </c>
      <c r="G36" s="10">
        <f>SUM($G$25:$G$35)</f>
        <v>3240.3020905099984</v>
      </c>
      <c r="H36" s="10">
        <f>SUM($H$25:$H$35)</f>
        <v>1656598.1721614897</v>
      </c>
      <c r="I36" s="10">
        <f>SUM($I$25:$I$35)</f>
        <v>1620829.44966792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1" customFormat="1" ht="15">
      <c r="A39" s="17" t="s">
        <v>15</v>
      </c>
      <c r="B39" s="18" t="s">
        <v>65</v>
      </c>
      <c r="C39" s="19">
        <v>20</v>
      </c>
      <c r="D39" s="19">
        <v>517334</v>
      </c>
      <c r="E39" s="20">
        <v>380.73854691</v>
      </c>
      <c r="F39" s="20">
        <v>357.19861402</v>
      </c>
      <c r="G39" s="20">
        <v>23.5399328899999</v>
      </c>
      <c r="H39" s="20">
        <v>23761.41788375</v>
      </c>
      <c r="I39" s="20">
        <v>23589.57860054</v>
      </c>
      <c r="J39" s="19">
        <v>1</v>
      </c>
      <c r="K39" s="20">
        <v>0</v>
      </c>
    </row>
    <row r="40" spans="1:11" s="21" customFormat="1" ht="15">
      <c r="A40" s="17" t="s">
        <v>17</v>
      </c>
      <c r="B40" s="18" t="s">
        <v>66</v>
      </c>
      <c r="C40" s="19">
        <v>31</v>
      </c>
      <c r="D40" s="19">
        <v>5293071</v>
      </c>
      <c r="E40" s="20">
        <v>1919.42967738</v>
      </c>
      <c r="F40" s="20">
        <v>2916.21119949</v>
      </c>
      <c r="G40" s="20">
        <v>-996.78152211</v>
      </c>
      <c r="H40" s="20">
        <v>162201.18907828</v>
      </c>
      <c r="I40" s="20">
        <v>160774.08716891</v>
      </c>
      <c r="J40" s="19">
        <v>2</v>
      </c>
      <c r="K40" s="20">
        <v>9.3273</v>
      </c>
    </row>
    <row r="41" spans="1:11" s="21" customFormat="1" ht="15">
      <c r="A41" s="17" t="s">
        <v>19</v>
      </c>
      <c r="B41" s="18" t="s">
        <v>67</v>
      </c>
      <c r="C41" s="19">
        <v>29</v>
      </c>
      <c r="D41" s="19">
        <v>4434950</v>
      </c>
      <c r="E41" s="20">
        <v>3156.56662311</v>
      </c>
      <c r="F41" s="20">
        <v>3913.25032379</v>
      </c>
      <c r="G41" s="20">
        <v>-756.68370068</v>
      </c>
      <c r="H41" s="20">
        <v>200129.83919526</v>
      </c>
      <c r="I41" s="20">
        <v>199195.79235023</v>
      </c>
      <c r="J41" s="19">
        <v>0</v>
      </c>
      <c r="K41" s="20">
        <v>0</v>
      </c>
    </row>
    <row r="42" spans="1:11" s="21" customFormat="1" ht="15">
      <c r="A42" s="17" t="s">
        <v>21</v>
      </c>
      <c r="B42" s="18" t="s">
        <v>68</v>
      </c>
      <c r="C42" s="19">
        <v>12</v>
      </c>
      <c r="D42" s="19">
        <v>1100383</v>
      </c>
      <c r="E42" s="20">
        <v>1196.13683442</v>
      </c>
      <c r="F42" s="20">
        <v>457.66420395</v>
      </c>
      <c r="G42" s="20">
        <v>738.47263047</v>
      </c>
      <c r="H42" s="20">
        <v>29000.0075376</v>
      </c>
      <c r="I42" s="20">
        <v>29995.6164154</v>
      </c>
      <c r="J42" s="19">
        <v>0</v>
      </c>
      <c r="K42" s="20">
        <v>0</v>
      </c>
    </row>
    <row r="43" spans="1:11" s="21" customFormat="1" ht="15">
      <c r="A43" s="17" t="s">
        <v>23</v>
      </c>
      <c r="B43" s="18" t="s">
        <v>69</v>
      </c>
      <c r="C43" s="19">
        <v>26</v>
      </c>
      <c r="D43" s="19">
        <v>440134</v>
      </c>
      <c r="E43" s="20">
        <v>12023.78499278</v>
      </c>
      <c r="F43" s="20">
        <v>5384.14309065</v>
      </c>
      <c r="G43" s="20">
        <v>6639.64190213</v>
      </c>
      <c r="H43" s="20">
        <v>77447.35715598</v>
      </c>
      <c r="I43" s="20">
        <v>86665.88749929</v>
      </c>
      <c r="J43" s="19">
        <v>0</v>
      </c>
      <c r="K43" s="20">
        <v>0</v>
      </c>
    </row>
    <row r="44" spans="1:11" s="21" customFormat="1" ht="15">
      <c r="A44" s="17" t="s">
        <v>25</v>
      </c>
      <c r="B44" s="18" t="s">
        <v>70</v>
      </c>
      <c r="C44" s="19">
        <v>22</v>
      </c>
      <c r="D44" s="19">
        <v>360308</v>
      </c>
      <c r="E44" s="20">
        <v>992.03999351</v>
      </c>
      <c r="F44" s="20">
        <v>547.38028378</v>
      </c>
      <c r="G44" s="20">
        <v>444.65970973</v>
      </c>
      <c r="H44" s="20">
        <v>17138.43827797</v>
      </c>
      <c r="I44" s="20">
        <v>17133.63263913</v>
      </c>
      <c r="J44" s="19">
        <v>2</v>
      </c>
      <c r="K44" s="20">
        <v>25.8129</v>
      </c>
    </row>
    <row r="45" spans="1:11" ht="15">
      <c r="A45" s="6" t="s">
        <v>47</v>
      </c>
      <c r="B45" s="6" t="s">
        <v>71</v>
      </c>
      <c r="C45" s="14">
        <f>SUM($C$39:$C$44)</f>
        <v>140</v>
      </c>
      <c r="D45" s="14">
        <f>SUM($D$39:$D$44)</f>
        <v>12146180</v>
      </c>
      <c r="E45" s="10">
        <f>SUM($E$39:$E$44)</f>
        <v>19668.69666811</v>
      </c>
      <c r="F45" s="10">
        <f>SUM($F$39:$F$44)</f>
        <v>13575.84771568</v>
      </c>
      <c r="G45" s="10">
        <f>SUM($G$39:$G$44)</f>
        <v>6092.84895243</v>
      </c>
      <c r="H45" s="10">
        <f>SUM($H$39:$H$44)</f>
        <v>509678.24912884005</v>
      </c>
      <c r="I45" s="10">
        <f>SUM($I$39:$I$44)</f>
        <v>517354.5946735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1" customFormat="1" ht="15">
      <c r="A48" s="17" t="s">
        <v>15</v>
      </c>
      <c r="B48" s="18" t="s">
        <v>74</v>
      </c>
      <c r="C48" s="19">
        <v>26</v>
      </c>
      <c r="D48" s="19">
        <v>2768033</v>
      </c>
      <c r="E48" s="20">
        <v>204.24114228</v>
      </c>
      <c r="F48" s="20">
        <v>157.3582593</v>
      </c>
      <c r="G48" s="20">
        <v>46.88288298</v>
      </c>
      <c r="H48" s="20">
        <v>19450.72043246</v>
      </c>
      <c r="I48" s="20">
        <v>19106.91561619</v>
      </c>
      <c r="J48" s="19">
        <v>0</v>
      </c>
      <c r="K48" s="20">
        <v>0</v>
      </c>
    </row>
    <row r="49" spans="1:11" s="21" customFormat="1" ht="15">
      <c r="A49" s="17" t="s">
        <v>17</v>
      </c>
      <c r="B49" s="18" t="s">
        <v>75</v>
      </c>
      <c r="C49" s="19">
        <v>10</v>
      </c>
      <c r="D49" s="19">
        <v>2931011</v>
      </c>
      <c r="E49" s="20">
        <v>117.07894318</v>
      </c>
      <c r="F49" s="20">
        <v>64.16777729</v>
      </c>
      <c r="G49" s="20">
        <v>52.91116589</v>
      </c>
      <c r="H49" s="20">
        <v>15375.3954131</v>
      </c>
      <c r="I49" s="20">
        <v>15104.0881604</v>
      </c>
      <c r="J49" s="19">
        <v>0</v>
      </c>
      <c r="K49" s="20">
        <v>0</v>
      </c>
    </row>
    <row r="50" spans="1:11" ht="15">
      <c r="A50" s="6" t="s">
        <v>47</v>
      </c>
      <c r="B50" s="6" t="s">
        <v>76</v>
      </c>
      <c r="C50" s="14">
        <f>SUM($C$48:$C$49)</f>
        <v>36</v>
      </c>
      <c r="D50" s="14">
        <f>SUM($D$48:$D$49)</f>
        <v>5699044</v>
      </c>
      <c r="E50" s="10">
        <f>SUM($E$48:$E$49)</f>
        <v>321.32008546</v>
      </c>
      <c r="F50" s="10">
        <f>SUM($F$48:$F$49)</f>
        <v>221.52603659</v>
      </c>
      <c r="G50" s="10">
        <f>SUM($G$48:$G$49)</f>
        <v>99.79404887</v>
      </c>
      <c r="H50" s="10">
        <f>SUM($H$48:$H$49)</f>
        <v>34826.115845559994</v>
      </c>
      <c r="I50" s="10">
        <f>SUM($I$48:$I$49)</f>
        <v>34211.00377659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1" customFormat="1" ht="15">
      <c r="A53" s="17" t="s">
        <v>15</v>
      </c>
      <c r="B53" s="18" t="s">
        <v>79</v>
      </c>
      <c r="C53" s="19">
        <v>183</v>
      </c>
      <c r="D53" s="19">
        <v>4254905</v>
      </c>
      <c r="E53" s="20">
        <v>3257.18137547</v>
      </c>
      <c r="F53" s="20">
        <v>3148.49531262</v>
      </c>
      <c r="G53" s="20">
        <v>108.68606285</v>
      </c>
      <c r="H53" s="20">
        <v>174304.19243403</v>
      </c>
      <c r="I53" s="20">
        <v>172662.41339558</v>
      </c>
      <c r="J53" s="19">
        <v>0</v>
      </c>
      <c r="K53" s="20">
        <v>0</v>
      </c>
    </row>
    <row r="54" spans="1:11" s="21" customFormat="1" ht="15">
      <c r="A54" s="17" t="s">
        <v>17</v>
      </c>
      <c r="B54" s="18" t="s">
        <v>80</v>
      </c>
      <c r="C54" s="19">
        <v>13</v>
      </c>
      <c r="D54" s="19">
        <v>4728425</v>
      </c>
      <c r="E54" s="20">
        <v>131.74957065</v>
      </c>
      <c r="F54" s="20">
        <v>28.62901655</v>
      </c>
      <c r="G54" s="20">
        <v>103.1205541</v>
      </c>
      <c r="H54" s="20">
        <v>23128.0958997</v>
      </c>
      <c r="I54" s="20">
        <v>23160.7786548</v>
      </c>
      <c r="J54" s="19">
        <v>0</v>
      </c>
      <c r="K54" s="20">
        <v>0</v>
      </c>
    </row>
    <row r="55" spans="1:11" s="21" customFormat="1" ht="15">
      <c r="A55" s="17" t="s">
        <v>19</v>
      </c>
      <c r="B55" s="18" t="s">
        <v>81</v>
      </c>
      <c r="C55" s="19">
        <v>160</v>
      </c>
      <c r="D55" s="19">
        <v>12083023</v>
      </c>
      <c r="E55" s="20">
        <v>9317.2562306</v>
      </c>
      <c r="F55" s="20">
        <v>4793.51945347</v>
      </c>
      <c r="G55" s="20">
        <v>4523.73677713</v>
      </c>
      <c r="H55" s="20">
        <v>519609.76220161</v>
      </c>
      <c r="I55" s="20">
        <v>510236.25331882</v>
      </c>
      <c r="J55" s="19">
        <v>0</v>
      </c>
      <c r="K55" s="20">
        <v>0</v>
      </c>
    </row>
    <row r="56" spans="1:11" s="21" customFormat="1" ht="15">
      <c r="A56" s="17" t="s">
        <v>21</v>
      </c>
      <c r="B56" s="18" t="s">
        <v>82</v>
      </c>
      <c r="C56" s="19">
        <v>50</v>
      </c>
      <c r="D56" s="19">
        <v>1322852</v>
      </c>
      <c r="E56" s="20">
        <v>276.77366421</v>
      </c>
      <c r="F56" s="20">
        <v>524.97948781</v>
      </c>
      <c r="G56" s="20">
        <v>-248.2058236</v>
      </c>
      <c r="H56" s="20">
        <v>23375.80715433</v>
      </c>
      <c r="I56" s="20">
        <v>23014.02958353</v>
      </c>
      <c r="J56" s="19">
        <v>0</v>
      </c>
      <c r="K56" s="20">
        <v>0</v>
      </c>
    </row>
    <row r="57" spans="1:11" ht="15">
      <c r="A57" s="6" t="s">
        <v>47</v>
      </c>
      <c r="B57" s="6" t="s">
        <v>83</v>
      </c>
      <c r="C57" s="14">
        <f>SUM($C$53:$C$56)</f>
        <v>406</v>
      </c>
      <c r="D57" s="14">
        <f>SUM($D$53:$D$56)</f>
        <v>22389205</v>
      </c>
      <c r="E57" s="10">
        <f>SUM($E$53:$E$56)</f>
        <v>12982.96084093</v>
      </c>
      <c r="F57" s="10">
        <f>SUM($F$53:$F$56)</f>
        <v>8495.62327045</v>
      </c>
      <c r="G57" s="10">
        <f>SUM($G$53:$G$56)</f>
        <v>4487.337570479999</v>
      </c>
      <c r="H57" s="10">
        <f>SUM($H$53:$H$56)</f>
        <v>740417.85768967</v>
      </c>
      <c r="I57" s="10">
        <f>SUM($I$53:$I$56)</f>
        <v>729073.47495273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1289</v>
      </c>
      <c r="D59" s="16">
        <f>SUM($D$6:$D$21)+SUM($D$25:$D$35)+SUM($D$39:$D$44)+SUM($D$48:$D$49)+SUM($D$53:$D$56)</f>
        <v>146903892</v>
      </c>
      <c r="E59" s="12">
        <f>SUM($E$6:$E$21)+SUM($E$25:$E$35)+SUM($E$39:$E$44)+SUM($E$48:$E$49)+SUM($E$53:$E$56)</f>
        <v>858658.8909185698</v>
      </c>
      <c r="F59" s="12">
        <f>SUM($F$6:$F$21)+SUM($F$25:$F$35)+SUM($F$39:$F$44)+SUM($F$48:$F$49)+SUM($F$53:$F$56)</f>
        <v>798779.58243611</v>
      </c>
      <c r="G59" s="12">
        <f>SUM($G$6:$G$21)+SUM($G$25:$G$35)+SUM($G$39:$G$44)+SUM($G$48:$G$49)+SUM($G$53:$G$56)</f>
        <v>59879.308482459914</v>
      </c>
      <c r="H59" s="12">
        <f>SUM($H$6:$H$21)+SUM($H$25:$H$35)+SUM($H$39:$H$44)+SUM($H$48:$H$49)+SUM($H$53:$H$56)</f>
        <v>4290681.648382979</v>
      </c>
      <c r="I59" s="12">
        <f>SUM($I$6:$I$21)+SUM($I$25:$I$35)+SUM($I$39:$I$44)+SUM($I$48:$I$49)+SUM($I$53:$I$56)</f>
        <v>4263607.607110091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1" customFormat="1" ht="15">
      <c r="A63" s="17" t="s">
        <v>15</v>
      </c>
      <c r="B63" s="18" t="s">
        <v>87</v>
      </c>
      <c r="C63" s="19">
        <v>102</v>
      </c>
      <c r="D63" s="19">
        <v>145305</v>
      </c>
      <c r="E63" s="20">
        <v>102.64</v>
      </c>
      <c r="F63" s="20">
        <v>1678.80021943</v>
      </c>
      <c r="G63" s="20">
        <v>-1576.16021943</v>
      </c>
      <c r="H63" s="20">
        <v>22210.89052715</v>
      </c>
      <c r="I63" s="20">
        <v>23314.41776912</v>
      </c>
      <c r="J63" s="19">
        <v>0</v>
      </c>
      <c r="K63" s="20">
        <v>0</v>
      </c>
    </row>
    <row r="64" spans="1:11" s="21" customFormat="1" ht="15">
      <c r="A64" s="17" t="s">
        <v>17</v>
      </c>
      <c r="B64" s="18" t="s">
        <v>88</v>
      </c>
      <c r="C64" s="19">
        <v>5</v>
      </c>
      <c r="D64" s="19">
        <v>7865</v>
      </c>
      <c r="E64" s="20">
        <v>0</v>
      </c>
      <c r="F64" s="20">
        <v>276.0076707</v>
      </c>
      <c r="G64" s="20">
        <v>-276.0076707</v>
      </c>
      <c r="H64" s="20">
        <v>375.0410659</v>
      </c>
      <c r="I64" s="20">
        <v>485.3393343</v>
      </c>
      <c r="J64" s="19">
        <v>0</v>
      </c>
      <c r="K64" s="20">
        <v>0</v>
      </c>
    </row>
    <row r="65" spans="1:11" s="21" customFormat="1" ht="15">
      <c r="A65" s="17" t="s">
        <v>19</v>
      </c>
      <c r="B65" s="18" t="s">
        <v>89</v>
      </c>
      <c r="C65" s="19">
        <v>7</v>
      </c>
      <c r="D65" s="19">
        <v>52</v>
      </c>
      <c r="E65" s="20">
        <v>0</v>
      </c>
      <c r="F65" s="20">
        <v>0</v>
      </c>
      <c r="G65" s="20">
        <v>0</v>
      </c>
      <c r="H65" s="20">
        <v>2042.1627903</v>
      </c>
      <c r="I65" s="20">
        <v>2025.3354333</v>
      </c>
      <c r="J65" s="19">
        <v>0</v>
      </c>
      <c r="K65" s="20">
        <v>0</v>
      </c>
    </row>
    <row r="66" spans="1:11" s="21" customFormat="1" ht="15">
      <c r="A66" s="17" t="s">
        <v>21</v>
      </c>
      <c r="B66" s="18" t="s">
        <v>90</v>
      </c>
      <c r="C66" s="19">
        <v>0</v>
      </c>
      <c r="D66" s="19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</row>
    <row r="67" spans="1:11" ht="15">
      <c r="A67" s="6" t="s">
        <v>47</v>
      </c>
      <c r="B67" s="6" t="s">
        <v>91</v>
      </c>
      <c r="C67" s="14">
        <f>SUM($C$63:$C$66)</f>
        <v>114</v>
      </c>
      <c r="D67" s="14">
        <f>SUM($D$63:$D$66)</f>
        <v>153222</v>
      </c>
      <c r="E67" s="10">
        <f>SUM($E$63:$E$66)</f>
        <v>102.64</v>
      </c>
      <c r="F67" s="10">
        <f>SUM($F$63:$F$66)</f>
        <v>1954.80789013</v>
      </c>
      <c r="G67" s="10">
        <f>SUM($G$63:$G$66)</f>
        <v>-1852.1678901300002</v>
      </c>
      <c r="H67" s="10">
        <f>SUM($H$63:$H$66)</f>
        <v>24628.094383350002</v>
      </c>
      <c r="I67" s="10">
        <f>SUM($I$63:$I$66)</f>
        <v>25825.092536719996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1" customFormat="1" ht="15">
      <c r="A70" s="17" t="s">
        <v>15</v>
      </c>
      <c r="B70" s="18" t="s">
        <v>60</v>
      </c>
      <c r="C70" s="19">
        <v>19</v>
      </c>
      <c r="D70" s="19">
        <v>294088</v>
      </c>
      <c r="E70" s="20">
        <v>0</v>
      </c>
      <c r="F70" s="20">
        <v>33.76796846</v>
      </c>
      <c r="G70" s="20">
        <v>-33.76796846</v>
      </c>
      <c r="H70" s="20">
        <v>3597.1257406</v>
      </c>
      <c r="I70" s="20">
        <v>3537.4188513</v>
      </c>
      <c r="J70" s="19">
        <v>0</v>
      </c>
      <c r="K70" s="20">
        <v>0</v>
      </c>
    </row>
    <row r="71" spans="1:11" s="21" customFormat="1" ht="15">
      <c r="A71" s="17" t="s">
        <v>17</v>
      </c>
      <c r="B71" s="18" t="s">
        <v>92</v>
      </c>
      <c r="C71" s="19">
        <v>7</v>
      </c>
      <c r="D71" s="19">
        <v>21509</v>
      </c>
      <c r="E71" s="20">
        <v>0</v>
      </c>
      <c r="F71" s="20">
        <v>300.1422132</v>
      </c>
      <c r="G71" s="20">
        <v>-300.1422132</v>
      </c>
      <c r="H71" s="20">
        <v>826.54</v>
      </c>
      <c r="I71" s="20">
        <v>907.07</v>
      </c>
      <c r="J71" s="19">
        <v>0</v>
      </c>
      <c r="K71" s="20">
        <v>0</v>
      </c>
    </row>
    <row r="72" spans="1:11" ht="15">
      <c r="A72" s="6" t="s">
        <v>47</v>
      </c>
      <c r="B72" s="6" t="s">
        <v>93</v>
      </c>
      <c r="C72" s="14">
        <f>SUM($C$70:$C$71)</f>
        <v>26</v>
      </c>
      <c r="D72" s="14">
        <f>SUM($D$70:$D$71)</f>
        <v>315597</v>
      </c>
      <c r="E72" s="10">
        <f>SUM($E$70:$E$71)</f>
        <v>0</v>
      </c>
      <c r="F72" s="10">
        <f>SUM($F$70:$F$71)</f>
        <v>333.91018166000003</v>
      </c>
      <c r="G72" s="10">
        <f>SUM($G$70:$G$71)</f>
        <v>-333.91018166000003</v>
      </c>
      <c r="H72" s="10">
        <f>SUM($H$70:$H$71)</f>
        <v>4423.6657405999995</v>
      </c>
      <c r="I72" s="10">
        <f>SUM($I$70:$I$71)</f>
        <v>4444.4888513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1" customFormat="1" ht="15">
      <c r="A74" s="17" t="s">
        <v>63</v>
      </c>
      <c r="B74" s="18" t="s">
        <v>78</v>
      </c>
      <c r="C74" s="19">
        <v>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140</v>
      </c>
      <c r="D76" s="16">
        <f>SUM($D$63:$D$66)+SUM($D$70:$D$71)+SUM($D$74:$D$74)</f>
        <v>468819</v>
      </c>
      <c r="E76" s="12">
        <f>SUM($E$63:$E$66)+SUM($E$70:$E$71)+SUM($E$74:$E$74)</f>
        <v>102.64</v>
      </c>
      <c r="F76" s="12">
        <f>SUM($F$63:$F$66)+SUM($F$70:$F$71)+SUM($F$74:$F$74)</f>
        <v>2288.71807179</v>
      </c>
      <c r="G76" s="12">
        <f>SUM($G$63:$G$66)+SUM($G$70:$G$71)+SUM($G$74:$G$74)</f>
        <v>-2186.07807179</v>
      </c>
      <c r="H76" s="12">
        <f>SUM($H$63:$H$66)+SUM($H$70:$H$71)+SUM($H$74:$H$74)</f>
        <v>29051.76012395</v>
      </c>
      <c r="I76" s="12">
        <f>SUM($I$63:$I$66)+SUM($I$70:$I$71)+SUM($I$74:$I$74)</f>
        <v>30269.581388019997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1" customFormat="1" ht="15">
      <c r="A79" s="17" t="s">
        <v>13</v>
      </c>
      <c r="B79" s="18" t="s">
        <v>14</v>
      </c>
      <c r="C79" s="19">
        <v>12</v>
      </c>
      <c r="D79" s="19">
        <v>2791</v>
      </c>
      <c r="E79" s="20">
        <v>10.0003</v>
      </c>
      <c r="F79" s="20">
        <v>282.7757</v>
      </c>
      <c r="G79" s="20">
        <v>-272.7754</v>
      </c>
      <c r="H79" s="20">
        <v>734.9272</v>
      </c>
      <c r="I79" s="20">
        <v>910.4835</v>
      </c>
      <c r="J79" s="19">
        <v>0</v>
      </c>
      <c r="K79" s="20">
        <v>0</v>
      </c>
    </row>
    <row r="80" spans="1:11" s="21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1" customFormat="1" ht="15">
      <c r="A81" s="17" t="s">
        <v>49</v>
      </c>
      <c r="B81" s="18" t="s">
        <v>50</v>
      </c>
      <c r="C81" s="19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</row>
    <row r="82" spans="1:11" s="21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1" customFormat="1" ht="15">
      <c r="A83" s="17" t="s">
        <v>63</v>
      </c>
      <c r="B83" s="18" t="s">
        <v>78</v>
      </c>
      <c r="C83" s="19">
        <v>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2791</v>
      </c>
      <c r="E85" s="12">
        <f>SUM($E$79:$E$83)</f>
        <v>10.0003</v>
      </c>
      <c r="F85" s="12">
        <f>SUM($F$79:$F$83)</f>
        <v>282.7757</v>
      </c>
      <c r="G85" s="12">
        <f>SUM($G$79:$G$83)</f>
        <v>-272.7754</v>
      </c>
      <c r="H85" s="12">
        <f>SUM($H$79:$H$83)</f>
        <v>734.9272</v>
      </c>
      <c r="I85" s="12">
        <f>SUM($I$79:$I$83)</f>
        <v>910.4835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1441</v>
      </c>
      <c r="D87" s="16">
        <f>SUM($D$59:$D$59)+SUM($D$76:$D$76)+SUM($D$85:$D$85)</f>
        <v>147375502</v>
      </c>
      <c r="E87" s="12">
        <f>SUM($E$59:$E$59)+SUM($E$76:$E$76)+SUM($E$85:$E$85)</f>
        <v>858771.5312185697</v>
      </c>
      <c r="F87" s="12">
        <f>SUM($F$59:$F$59)+SUM($F$76:$F$76)+SUM($F$85:$F$85)</f>
        <v>801351.0762079</v>
      </c>
      <c r="G87" s="12">
        <f>SUM($G$59:$G$59)+SUM($G$76:$G$76)+SUM($G$85:$G$85)</f>
        <v>57420.45501066992</v>
      </c>
      <c r="H87" s="12">
        <f>SUM($H$59:$H$59)+SUM($H$76:$H$76)+SUM($H$85:$H$85)</f>
        <v>4320468.33570693</v>
      </c>
      <c r="I87" s="12">
        <f>SUM($I$59:$I$59)+SUM($I$76:$I$76)+SUM($I$85:$I$85)</f>
        <v>4294787.671998111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101</v>
      </c>
      <c r="C89" s="13">
        <v>76</v>
      </c>
      <c r="D89" s="13">
        <v>1883274</v>
      </c>
      <c r="E89" s="9">
        <v>821.85359901</v>
      </c>
      <c r="F89" s="9">
        <v>810.38497948</v>
      </c>
      <c r="G89" s="9">
        <v>11.4686195300001</v>
      </c>
      <c r="H89" s="9">
        <v>67138.20377157</v>
      </c>
      <c r="I89" s="9">
        <v>66569.56806879</v>
      </c>
      <c r="J89" s="13">
        <v>0</v>
      </c>
      <c r="K89" s="9">
        <v>0</v>
      </c>
    </row>
    <row r="90" ht="15">
      <c r="J90" s="29" t="s">
        <v>102</v>
      </c>
    </row>
    <row r="91" spans="2:11" ht="15">
      <c r="B91" s="28" t="s">
        <v>100</v>
      </c>
      <c r="C91" s="28"/>
      <c r="D91" s="28"/>
      <c r="E91" s="28"/>
      <c r="F91" s="28"/>
      <c r="G91" s="28"/>
      <c r="H91" s="28"/>
      <c r="I91" s="28"/>
      <c r="J91" s="28"/>
      <c r="K91" s="28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819150</xdr:colOff>
                <xdr:row>0</xdr:row>
                <xdr:rowOff>66675</xdr:rowOff>
              </from>
              <to>
                <xdr:col>5</xdr:col>
                <xdr:colOff>228600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8ADB-A8EC-4461-8CFC-1E2F6AA35BEB}">
  <sheetPr>
    <pageSetUpPr fitToPage="1"/>
  </sheetPr>
  <dimension ref="A5:K38"/>
  <sheetViews>
    <sheetView workbookViewId="0" topLeftCell="A1">
      <selection activeCell="A5" sqref="A5"/>
    </sheetView>
  </sheetViews>
  <sheetFormatPr defaultColWidth="9.140625" defaultRowHeight="15"/>
  <cols>
    <col min="1" max="1" width="39.7109375" style="0" customWidth="1"/>
    <col min="2" max="2" width="9.8515625" style="31" customWidth="1"/>
    <col min="3" max="4" width="11.57421875" style="31" customWidth="1"/>
    <col min="5" max="5" width="11.28125" style="31" customWidth="1"/>
    <col min="6" max="6" width="10.57421875" style="31" customWidth="1"/>
    <col min="7" max="7" width="14.7109375" style="31" customWidth="1"/>
    <col min="8" max="8" width="8.57421875" style="0" customWidth="1"/>
    <col min="9" max="9" width="9.8515625" style="0" customWidth="1"/>
  </cols>
  <sheetData>
    <row r="1" ht="15"/>
    <row r="2" ht="15"/>
    <row r="5" ht="15">
      <c r="A5" s="30" t="s">
        <v>103</v>
      </c>
    </row>
    <row r="6" ht="15">
      <c r="F6" s="32" t="s">
        <v>104</v>
      </c>
    </row>
    <row r="7" spans="1:7" ht="15">
      <c r="A7" s="33"/>
      <c r="B7" s="34" t="s">
        <v>105</v>
      </c>
      <c r="C7" s="34"/>
      <c r="D7" s="34" t="s">
        <v>106</v>
      </c>
      <c r="E7" s="34"/>
      <c r="F7" s="34" t="s">
        <v>107</v>
      </c>
      <c r="G7" s="34"/>
    </row>
    <row r="8" spans="1:7" ht="30">
      <c r="A8" s="35"/>
      <c r="B8" s="36" t="s">
        <v>108</v>
      </c>
      <c r="C8" s="36" t="s">
        <v>109</v>
      </c>
      <c r="D8" s="36" t="s">
        <v>108</v>
      </c>
      <c r="E8" s="36" t="s">
        <v>109</v>
      </c>
      <c r="F8" s="36" t="s">
        <v>108</v>
      </c>
      <c r="G8" s="36" t="s">
        <v>109</v>
      </c>
    </row>
    <row r="9" spans="1:7" ht="15">
      <c r="A9" s="37" t="s">
        <v>110</v>
      </c>
      <c r="B9" s="36"/>
      <c r="C9" s="36"/>
      <c r="D9" s="36"/>
      <c r="E9" s="36"/>
      <c r="F9" s="38"/>
      <c r="G9" s="38"/>
    </row>
    <row r="10" spans="1:7" ht="15">
      <c r="A10" s="35" t="s">
        <v>87</v>
      </c>
      <c r="B10" s="39">
        <v>0</v>
      </c>
      <c r="C10" s="39">
        <v>0</v>
      </c>
      <c r="D10" s="39">
        <v>1</v>
      </c>
      <c r="E10" s="39">
        <v>103</v>
      </c>
      <c r="F10" s="38">
        <f>D10</f>
        <v>1</v>
      </c>
      <c r="G10" s="38">
        <f>E10</f>
        <v>103</v>
      </c>
    </row>
    <row r="11" spans="1:7" s="30" customFormat="1" ht="15">
      <c r="A11" s="37" t="s">
        <v>111</v>
      </c>
      <c r="B11" s="40">
        <f>SUM(B10)</f>
        <v>0</v>
      </c>
      <c r="C11" s="40">
        <f aca="true" t="shared" si="0" ref="C11:G11">SUM(C10)</f>
        <v>0</v>
      </c>
      <c r="D11" s="40">
        <f>SUM(D10)</f>
        <v>1</v>
      </c>
      <c r="E11" s="40">
        <f t="shared" si="0"/>
        <v>103</v>
      </c>
      <c r="F11" s="40">
        <f t="shared" si="0"/>
        <v>1</v>
      </c>
      <c r="G11" s="40">
        <f t="shared" si="0"/>
        <v>103</v>
      </c>
    </row>
    <row r="12" spans="1:7" ht="15">
      <c r="A12" s="37" t="s">
        <v>112</v>
      </c>
      <c r="B12" s="41"/>
      <c r="C12" s="41"/>
      <c r="D12" s="36"/>
      <c r="E12" s="36"/>
      <c r="F12" s="38"/>
      <c r="G12" s="38"/>
    </row>
    <row r="13" spans="1:7" ht="15" customHeight="1">
      <c r="A13" t="s">
        <v>59</v>
      </c>
      <c r="B13" s="41">
        <v>1</v>
      </c>
      <c r="C13" s="41">
        <v>174</v>
      </c>
      <c r="D13" s="39">
        <v>0</v>
      </c>
      <c r="E13" s="39">
        <v>0</v>
      </c>
      <c r="F13" s="38">
        <f>B13</f>
        <v>1</v>
      </c>
      <c r="G13" s="38">
        <f>C13</f>
        <v>174</v>
      </c>
    </row>
    <row r="14" spans="1:10" s="30" customFormat="1" ht="15">
      <c r="A14" s="37" t="s">
        <v>113</v>
      </c>
      <c r="B14" s="40">
        <f>SUM(B13)</f>
        <v>1</v>
      </c>
      <c r="C14" s="40">
        <f aca="true" t="shared" si="1" ref="C14:G14">SUM(C13)</f>
        <v>174</v>
      </c>
      <c r="D14" s="40">
        <f t="shared" si="1"/>
        <v>0</v>
      </c>
      <c r="E14" s="40">
        <f t="shared" si="1"/>
        <v>0</v>
      </c>
      <c r="F14" s="40">
        <f t="shared" si="1"/>
        <v>1</v>
      </c>
      <c r="G14" s="40">
        <f t="shared" si="1"/>
        <v>174</v>
      </c>
      <c r="H14"/>
      <c r="I14"/>
      <c r="J14"/>
    </row>
    <row r="15" spans="1:10" s="30" customFormat="1" ht="15">
      <c r="A15" s="37" t="s">
        <v>114</v>
      </c>
      <c r="B15" s="40"/>
      <c r="C15" s="40"/>
      <c r="D15" s="40"/>
      <c r="E15" s="40"/>
      <c r="F15" s="40"/>
      <c r="G15" s="40"/>
      <c r="H15"/>
      <c r="I15"/>
      <c r="J15"/>
    </row>
    <row r="16" spans="1:10" s="30" customFormat="1" ht="15">
      <c r="A16" s="42" t="s">
        <v>68</v>
      </c>
      <c r="B16" s="43">
        <v>1</v>
      </c>
      <c r="C16" s="43">
        <v>64</v>
      </c>
      <c r="D16" s="39">
        <v>0</v>
      </c>
      <c r="E16" s="39">
        <v>0</v>
      </c>
      <c r="F16" s="43">
        <f>B16</f>
        <v>1</v>
      </c>
      <c r="G16" s="43">
        <f>C16</f>
        <v>64</v>
      </c>
      <c r="H16"/>
      <c r="I16"/>
      <c r="J16"/>
    </row>
    <row r="17" spans="1:10" s="30" customFormat="1" ht="15">
      <c r="A17" s="37" t="s">
        <v>115</v>
      </c>
      <c r="B17" s="40">
        <f>SUM(B16)</f>
        <v>1</v>
      </c>
      <c r="C17" s="40">
        <f aca="true" t="shared" si="2" ref="C17:G17">SUM(C16)</f>
        <v>64</v>
      </c>
      <c r="D17" s="40">
        <f t="shared" si="2"/>
        <v>0</v>
      </c>
      <c r="E17" s="40">
        <f t="shared" si="2"/>
        <v>0</v>
      </c>
      <c r="F17" s="40">
        <f t="shared" si="2"/>
        <v>1</v>
      </c>
      <c r="G17" s="40">
        <f t="shared" si="2"/>
        <v>64</v>
      </c>
      <c r="H17"/>
      <c r="I17"/>
      <c r="J17"/>
    </row>
    <row r="18" spans="1:7" ht="15" customHeight="1">
      <c r="A18" s="44" t="s">
        <v>116</v>
      </c>
      <c r="B18" s="45"/>
      <c r="C18" s="45"/>
      <c r="D18" s="45"/>
      <c r="E18" s="45"/>
      <c r="F18" s="38"/>
      <c r="G18" s="38"/>
    </row>
    <row r="19" spans="1:7" ht="15" customHeight="1">
      <c r="A19" s="46" t="s">
        <v>79</v>
      </c>
      <c r="B19" s="45">
        <v>2</v>
      </c>
      <c r="C19" s="45">
        <v>142</v>
      </c>
      <c r="D19" s="39">
        <v>0</v>
      </c>
      <c r="E19" s="39">
        <v>0</v>
      </c>
      <c r="F19" s="38">
        <f>B19</f>
        <v>2</v>
      </c>
      <c r="G19" s="38">
        <f>C19</f>
        <v>142</v>
      </c>
    </row>
    <row r="20" spans="1:7" s="30" customFormat="1" ht="15">
      <c r="A20" s="37" t="s">
        <v>117</v>
      </c>
      <c r="B20" s="36">
        <f>SUM(B19)</f>
        <v>2</v>
      </c>
      <c r="C20" s="36">
        <f aca="true" t="shared" si="3" ref="C20:G20">SUM(C19)</f>
        <v>142</v>
      </c>
      <c r="D20" s="36">
        <f t="shared" si="3"/>
        <v>0</v>
      </c>
      <c r="E20" s="36">
        <f t="shared" si="3"/>
        <v>0</v>
      </c>
      <c r="F20" s="36">
        <f t="shared" si="3"/>
        <v>2</v>
      </c>
      <c r="G20" s="36">
        <f t="shared" si="3"/>
        <v>142</v>
      </c>
    </row>
    <row r="21" spans="1:9" s="30" customFormat="1" ht="15" customHeight="1">
      <c r="A21" s="44" t="s">
        <v>118</v>
      </c>
      <c r="B21" s="36">
        <f aca="true" t="shared" si="4" ref="B21:G21">B11+B14+B17+B20</f>
        <v>4</v>
      </c>
      <c r="C21" s="36">
        <f t="shared" si="4"/>
        <v>380</v>
      </c>
      <c r="D21" s="36">
        <f t="shared" si="4"/>
        <v>1</v>
      </c>
      <c r="E21" s="36">
        <f t="shared" si="4"/>
        <v>103</v>
      </c>
      <c r="F21" s="36">
        <f t="shared" si="4"/>
        <v>5</v>
      </c>
      <c r="G21" s="36">
        <f t="shared" si="4"/>
        <v>483</v>
      </c>
      <c r="I21" s="47"/>
    </row>
    <row r="22" spans="9:10" ht="15">
      <c r="I22" s="48"/>
      <c r="J22" s="49"/>
    </row>
    <row r="23" spans="1:9" ht="15">
      <c r="A23" s="50" t="s">
        <v>119</v>
      </c>
      <c r="I23" s="49"/>
    </row>
    <row r="24" spans="1:7" ht="15">
      <c r="A24" s="51" t="s">
        <v>120</v>
      </c>
      <c r="B24" s="52"/>
      <c r="C24" s="52"/>
      <c r="D24" s="52"/>
      <c r="E24" s="52"/>
      <c r="F24" s="52"/>
      <c r="G24" s="52"/>
    </row>
    <row r="25" spans="1:7" s="30" customFormat="1" ht="13.15" customHeight="1">
      <c r="A25" s="53" t="s">
        <v>121</v>
      </c>
      <c r="B25" s="54"/>
      <c r="C25" s="54"/>
      <c r="D25" s="54"/>
      <c r="E25" s="54"/>
      <c r="F25" s="54"/>
      <c r="G25" s="54"/>
    </row>
    <row r="26" spans="1:7" s="30" customFormat="1" ht="14.45" customHeight="1">
      <c r="A26" t="s">
        <v>59</v>
      </c>
      <c r="B26" s="55" t="s">
        <v>122</v>
      </c>
      <c r="C26" s="55"/>
      <c r="D26" s="55"/>
      <c r="E26" s="55"/>
      <c r="F26" s="55"/>
      <c r="G26" s="55"/>
    </row>
    <row r="27" spans="1:7" s="30" customFormat="1" ht="15">
      <c r="A27" s="37" t="s">
        <v>123</v>
      </c>
      <c r="B27" s="56"/>
      <c r="C27" s="56"/>
      <c r="D27" s="56"/>
      <c r="E27" s="56"/>
      <c r="F27" s="56"/>
      <c r="G27" s="56"/>
    </row>
    <row r="28" spans="1:7" s="30" customFormat="1" ht="15">
      <c r="A28" s="42" t="s">
        <v>68</v>
      </c>
      <c r="B28" s="56" t="s">
        <v>124</v>
      </c>
      <c r="C28" s="56"/>
      <c r="D28" s="56"/>
      <c r="E28" s="56"/>
      <c r="F28" s="56"/>
      <c r="G28" s="56"/>
    </row>
    <row r="29" spans="1:11" ht="15">
      <c r="A29" s="57" t="s">
        <v>125</v>
      </c>
      <c r="B29" s="56"/>
      <c r="C29" s="56"/>
      <c r="D29" s="56"/>
      <c r="E29" s="56"/>
      <c r="F29" s="56"/>
      <c r="G29" s="56"/>
      <c r="J29" s="30"/>
      <c r="K29" s="30"/>
    </row>
    <row r="30" spans="1:11" ht="14.45" customHeight="1">
      <c r="A30" s="58" t="s">
        <v>79</v>
      </c>
      <c r="B30" s="59" t="s">
        <v>126</v>
      </c>
      <c r="C30" s="60"/>
      <c r="D30" s="60"/>
      <c r="E30" s="60"/>
      <c r="F30" s="60"/>
      <c r="G30" s="61"/>
      <c r="J30" s="30"/>
      <c r="K30" s="30"/>
    </row>
    <row r="31" spans="1:7" ht="15">
      <c r="A31" s="51" t="s">
        <v>86</v>
      </c>
      <c r="B31" s="56"/>
      <c r="C31" s="56"/>
      <c r="D31" s="56"/>
      <c r="E31" s="56"/>
      <c r="F31" s="56"/>
      <c r="G31" s="56"/>
    </row>
    <row r="32" spans="1:7" ht="15">
      <c r="A32" s="51" t="s">
        <v>110</v>
      </c>
      <c r="B32" s="56"/>
      <c r="C32" s="56"/>
      <c r="D32" s="56"/>
      <c r="E32" s="56"/>
      <c r="F32" s="56"/>
      <c r="G32" s="56"/>
    </row>
    <row r="33" spans="1:7" ht="15" customHeight="1">
      <c r="A33" s="62" t="s">
        <v>87</v>
      </c>
      <c r="B33" s="56" t="s">
        <v>127</v>
      </c>
      <c r="C33" s="56"/>
      <c r="D33" s="56"/>
      <c r="E33" s="56"/>
      <c r="F33" s="56"/>
      <c r="G33" s="56"/>
    </row>
    <row r="34" ht="15">
      <c r="A34" s="31"/>
    </row>
    <row r="35" ht="15">
      <c r="A35" s="31"/>
    </row>
    <row r="36" ht="15">
      <c r="A36" s="31"/>
    </row>
    <row r="37" ht="15">
      <c r="A37" s="31"/>
    </row>
    <row r="38" ht="15">
      <c r="A38" s="31"/>
    </row>
  </sheetData>
  <mergeCells count="13">
    <mergeCell ref="B33:G33"/>
    <mergeCell ref="B27:G27"/>
    <mergeCell ref="B28:G28"/>
    <mergeCell ref="B29:G29"/>
    <mergeCell ref="B30:G30"/>
    <mergeCell ref="B31:G31"/>
    <mergeCell ref="B32:G32"/>
    <mergeCell ref="B7:C7"/>
    <mergeCell ref="D7:E7"/>
    <mergeCell ref="F7:G7"/>
    <mergeCell ref="B24:G24"/>
    <mergeCell ref="B25:G25"/>
    <mergeCell ref="B26:G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2023-06-08T12:22:06Z</cp:lastPrinted>
  <dcterms:created xsi:type="dcterms:W3CDTF">2023-06-07T08:05:26Z</dcterms:created>
  <dcterms:modified xsi:type="dcterms:W3CDTF">2023-06-08T12:22:15Z</dcterms:modified>
  <cp:category/>
  <cp:version/>
  <cp:contentType/>
  <cp:contentStatus/>
</cp:coreProperties>
</file>