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0730" windowHeight="11160" activeTab="0"/>
  </bookViews>
  <sheets>
    <sheet name="May 21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<sst xmlns="http://schemas.openxmlformats.org/spreadsheetml/2006/main" count="219" uniqueCount="132">
  <si>
    <t xml:space="preserve">Monthly Report for the month of May 2021 </t>
  </si>
  <si>
    <t xml:space="preserve">Sr </t>
  </si>
  <si>
    <t xml:space="preserve">Scheme Name </t>
  </si>
  <si>
    <t>No. of Schemes as on May 31, 2021</t>
  </si>
  <si>
    <t>No. of Folios as on May 31, 2021</t>
  </si>
  <si>
    <t>Net Assets Under Management as on May 31, 2021 (INR in crore)</t>
  </si>
  <si>
    <t>No. of segregated portfolios created as on May 31, 2021</t>
  </si>
  <si>
    <t>Net Assets Under Management in segregated portfolio as on May 31, 2021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</si>
  <si>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</si>
  <si>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</si>
  <si>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</si>
  <si>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</si>
  <si>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</si>
  <si>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</si>
  <si>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</si>
  <si>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</si>
  <si>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</si>
  <si>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</si>
  <si>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</si>
  <si>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</si>
  <si>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</si>
  <si>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</si>
  <si>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</si>
  <si>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</si>
  <si>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</si>
  <si>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</si>
  <si>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</si>
  <si>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</si>
  <si>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</si>
  <si>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</si>
  <si>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</si>
  <si>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</si>
  <si>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</si>
  <si>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</si>
  <si>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</si>
  <si>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</si>
  <si>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</si>
  <si>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</si>
  <si>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</si>
  <si>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</si>
  <si>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</si>
  <si>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</si>
  <si>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</si>
  <si>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</si>
  <si>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</si>
  <si>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</si>
  <si>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</si>
  <si>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</si>
  <si>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</si>
  <si>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</si>
  <si>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</si>
  <si>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</si>
  <si>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</si>
  <si>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</si>
  <si>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</si>
  <si>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</si>
  <si>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</si>
  <si>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</si>
  <si>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</si>
  <si>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</si>
  <si>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</si>
  <si>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</si>
  <si>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</si>
  <si>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</si>
  <si>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</si>
  <si>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</si>
  <si>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</si>
  <si>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</si>
  <si>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</si>
  <si>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</si>
  <si>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</si>
  <si>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</si>
  <si>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</si>
  <si>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</si>
  <si>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</si>
  <si>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</si>
  <si>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</si>
  <si>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</si>
  <si>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</si>
  <si>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</si>
  <si>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</si>
  <si>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</si>
  <si>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</si>
  <si>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</si>
  <si>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</si>
  <si>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</si>
  <si>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</si>
  <si>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</si>
  <si>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</si>
  <si>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</si>
  <si>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</si>
  <si>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</si>
  <si>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</si>
  <si>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</si>
  <si>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</si>
  <si>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</si>
  <si>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May 2021 (INR in crore)</t>
  </si>
  <si>
    <t>Note :</t>
  </si>
  <si>
    <t>** Data in respect Fund of Funds Domestic is shown for information only. The same is included in the respective underlying schemes.</t>
  </si>
  <si>
    <t xml:space="preserve">## Two new schemes launched - HDFC Asset Allocator Fund of Funds and Mirae Asset NYSE FANG+ ETF Fund of Fund </t>
  </si>
  <si>
    <t>Released on 09-Jun-2021</t>
  </si>
  <si>
    <t>Fund of Funds Scheme (Domestic) **</t>
  </si>
  <si>
    <t>##  57</t>
  </si>
  <si>
    <t xml:space="preserve">NEW SCHEMES LAUNCHED DURING MAY 2021 (ALLOTMENT COMPLETED)     </t>
  </si>
  <si>
    <r>
      <t xml:space="preserve"> (</t>
    </r>
    <r>
      <rPr>
        <b/>
        <sz val="11"/>
        <rFont val="Rupee Foradian"/>
        <family val="2"/>
      </rPr>
      <t>Rs.</t>
    </r>
    <r>
      <rPr>
        <b/>
        <sz val="11"/>
        <rFont val="Arial"/>
        <family val="2"/>
      </rPr>
      <t xml:space="preserve"> in Crore)</t>
    </r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</si>
  <si>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</si>
  <si>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</si>
  <si>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</si>
  <si>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</si>
  <si>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</si>
  <si>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</si>
  <si>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</si>
  <si>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 Equity Oriented Schemes</t>
  </si>
  <si>
    <t>Subtotal "B"</t>
  </si>
  <si>
    <t>C. Hybrid Schemes</t>
  </si>
  <si>
    <t>Subtotal "C"</t>
  </si>
  <si>
    <t>D. Other Schemes</t>
  </si>
  <si>
    <t>Subtotal "D"</t>
  </si>
  <si>
    <t>Total A + B +C+D</t>
  </si>
  <si>
    <t xml:space="preserve">*NEW SCHEMES LAUNCHED : </t>
  </si>
  <si>
    <t>Open End Schemes</t>
  </si>
  <si>
    <t>ITI Ultra Short Duration Fund</t>
  </si>
  <si>
    <t>Aditya Birla Sun Life Multi-Cap Fund</t>
  </si>
  <si>
    <t>Tata Dividend Yield Fund </t>
  </si>
  <si>
    <t>Canara Robeco Focused Equity Fund</t>
  </si>
  <si>
    <t>Parag Parikh Conservative Hybrid Fund</t>
  </si>
  <si>
    <t>SBI Nifty Next 50 Index Fund</t>
  </si>
  <si>
    <t>Axis AAA Bond Plus SDL ETF - 2026 Maturity; Axis Healthcare ETF;ICICI Prudential Healthcare ETF; Mirae Asset NYSE FANG+ ETF</t>
  </si>
  <si>
    <t>Axis Global Innovation Fund of Fund; BNP PARIBAS FUNDS AQUA FUND OF FUND</t>
  </si>
  <si>
    <t>Funds Mobilized for the month of May 2021 
(INR in crore)</t>
  </si>
  <si>
    <t>Net Inflow (+ve)/Outflow (-ve) for the month of May 2021 
(INR in crore)</t>
  </si>
  <si>
    <t>Average Net Assets Under Management for the month May 2021 
(INR in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</si>
</sst>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11"/>
      <name val="Arial"/>
      <family val="2"/>
    </font>
    <font>
      <b/>
      <sz val="11"/>
      <name val="Rupee Foradian"/>
      <family val="2"/>
    </font>
    <font>
      <sz val="10"/>
      <color theme="1"/>
      <name val="Zurich BT"/>
      <family val="2"/>
    </font>
    <font>
      <b/>
      <sz val="10"/>
      <color theme="1"/>
      <name val="Zurich BT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1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43" fontId="20" fillId="0" borderId="10" xfId="18" applyFont="1" applyFill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Fill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16" fillId="0" borderId="0" xfId="0" applyFont="1"/>
    <xf numFmtId="0" fontId="24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6" fillId="0" borderId="11" xfId="0" applyFont="1" applyBorder="1" applyAlignment="1">
      <alignment horizontal="left" vertical="top"/>
    </xf>
    <xf numFmtId="0" fontId="16" fillId="0" borderId="10" xfId="0" applyFont="1" applyBorder="1"/>
    <xf numFmtId="0" fontId="0" fillId="0" borderId="10" xfId="0" applyBorder="1" applyAlignment="1">
      <alignment vertical="center"/>
    </xf>
    <xf numFmtId="0" fontId="27" fillId="0" borderId="11" xfId="0" applyFont="1" applyBorder="1"/>
    <xf numFmtId="0" fontId="14" fillId="0" borderId="0" xfId="0" applyFont="1"/>
    <xf numFmtId="164" fontId="16" fillId="0" borderId="10" xfId="18" applyNumberFormat="1" applyFont="1" applyFill="1" applyBorder="1" applyAlignment="1">
      <alignment/>
    </xf>
    <xf numFmtId="0" fontId="28" fillId="0" borderId="0" xfId="0" applyFont="1"/>
    <xf numFmtId="0" fontId="2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0" fillId="0" borderId="10" xfId="18" applyNumberFormat="1" applyFont="1" applyFill="1" applyBorder="1" applyAlignment="1">
      <alignment vertical="top" wrapText="1"/>
    </xf>
    <xf numFmtId="164" fontId="0" fillId="0" borderId="10" xfId="18" applyNumberFormat="1" applyFont="1" applyFill="1" applyBorder="1"/>
    <xf numFmtId="164" fontId="16" fillId="0" borderId="10" xfId="18" applyNumberFormat="1" applyFont="1" applyFill="1" applyBorder="1" applyAlignment="1">
      <alignment vertical="top" wrapText="1"/>
    </xf>
    <xf numFmtId="164" fontId="16" fillId="0" borderId="10" xfId="18" applyNumberFormat="1" applyFont="1" applyFill="1" applyBorder="1" applyAlignment="1">
      <alignment horizontal="right" vertical="top" wrapText="1"/>
    </xf>
    <xf numFmtId="164" fontId="0" fillId="0" borderId="10" xfId="18" applyNumberFormat="1" applyFont="1" applyFill="1" applyBorder="1"/>
    <xf numFmtId="164" fontId="16" fillId="0" borderId="10" xfId="18" applyNumberFormat="1" applyFont="1" applyFill="1" applyBorder="1"/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0" fontId="23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895350</xdr:colOff>
          <xdr:row>0</xdr:row>
          <xdr:rowOff>85725</xdr:rowOff>
        </xdr:from>
        <xdr:to>
          <xdr:col>5</xdr:col>
          <xdr:colOff>304800</xdr:colOff>
          <xdr:row>0</xdr:row>
          <xdr:rowOff>581025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57150</xdr:colOff>
          <xdr:row>3</xdr:row>
          <xdr:rowOff>171450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11" width="15.28125" style="1" bestFit="1" customWidth="1"/>
    <col min="12" max="16384" width="9.140625" style="1" customWidth="1"/>
  </cols>
  <sheetData>
    <row r="1" spans="1:11" ht="50.1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15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129</v>
      </c>
      <c r="F3" s="17" t="s">
        <v>96</v>
      </c>
      <c r="G3" s="2" t="s">
        <v>130</v>
      </c>
      <c r="H3" s="2" t="s">
        <v>5</v>
      </c>
      <c r="I3" s="2" t="s">
        <v>131</v>
      </c>
      <c r="J3" s="2" t="s">
        <v>6</v>
      </c>
      <c r="K3" s="2" t="s">
        <v>7</v>
      </c>
    </row>
    <row r="4" spans="1:11" ht="15.75">
      <c r="A4" s="2" t="s">
        <v>8</v>
      </c>
      <c r="B4" s="3" t="s">
        <v>9</v>
      </c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2" t="s">
        <v>10</v>
      </c>
      <c r="B5" s="3" t="s">
        <v>11</v>
      </c>
      <c r="C5" s="4"/>
      <c r="D5" s="4"/>
      <c r="E5" s="4"/>
      <c r="F5" s="4"/>
      <c r="G5" s="4"/>
      <c r="H5" s="4"/>
      <c r="I5" s="4"/>
      <c r="J5" s="4"/>
      <c r="K5" s="4"/>
    </row>
    <row r="6" spans="1:11" s="22" customFormat="1" ht="15">
      <c r="A6" s="18" t="s">
        <v>12</v>
      </c>
      <c r="B6" s="19" t="s">
        <v>13</v>
      </c>
      <c r="C6" s="20">
        <v>30</v>
      </c>
      <c r="D6" s="20">
        <v>126089</v>
      </c>
      <c r="E6" s="21">
        <v>249965.27251682</v>
      </c>
      <c r="F6" s="21">
        <v>261538.28179917</v>
      </c>
      <c r="G6" s="21">
        <v>-11573.00928235</v>
      </c>
      <c r="H6" s="21">
        <v>78399.26904176</v>
      </c>
      <c r="I6" s="21">
        <v>92270.06047285</v>
      </c>
      <c r="J6" s="20">
        <v>0</v>
      </c>
      <c r="K6" s="21">
        <v>0</v>
      </c>
    </row>
    <row r="7" spans="1:11" s="22" customFormat="1" ht="15">
      <c r="A7" s="18" t="s">
        <v>14</v>
      </c>
      <c r="B7" s="19" t="s">
        <v>15</v>
      </c>
      <c r="C7" s="20">
        <v>39</v>
      </c>
      <c r="D7" s="20">
        <v>2173170</v>
      </c>
      <c r="E7" s="21">
        <v>198554.21215622</v>
      </c>
      <c r="F7" s="21">
        <v>244001.57132286</v>
      </c>
      <c r="G7" s="21">
        <v>-45447.35916664</v>
      </c>
      <c r="H7" s="21">
        <v>334986.94229949</v>
      </c>
      <c r="I7" s="21">
        <v>365202.20179399</v>
      </c>
      <c r="J7" s="20">
        <v>0</v>
      </c>
      <c r="K7" s="21">
        <v>0</v>
      </c>
    </row>
    <row r="8" spans="1:11" s="22" customFormat="1" ht="15">
      <c r="A8" s="18" t="s">
        <v>16</v>
      </c>
      <c r="B8" s="19" t="s">
        <v>17</v>
      </c>
      <c r="C8" s="20">
        <v>28</v>
      </c>
      <c r="D8" s="20">
        <v>648109</v>
      </c>
      <c r="E8" s="21">
        <v>17295.85375545</v>
      </c>
      <c r="F8" s="21">
        <v>14372.07516857</v>
      </c>
      <c r="G8" s="21">
        <v>2923.77858688</v>
      </c>
      <c r="H8" s="21">
        <v>99236.49641903</v>
      </c>
      <c r="I8" s="21">
        <v>98922.33589761</v>
      </c>
      <c r="J8" s="20">
        <v>0</v>
      </c>
      <c r="K8" s="21">
        <v>0</v>
      </c>
    </row>
    <row r="9" spans="1:11" s="22" customFormat="1" ht="15">
      <c r="A9" s="18" t="s">
        <v>18</v>
      </c>
      <c r="B9" s="19" t="s">
        <v>19</v>
      </c>
      <c r="C9" s="20">
        <v>24</v>
      </c>
      <c r="D9" s="20">
        <v>1172682</v>
      </c>
      <c r="E9" s="21">
        <v>20940.87476994</v>
      </c>
      <c r="F9" s="21">
        <v>13118.24409771</v>
      </c>
      <c r="G9" s="21">
        <v>7822.63067223</v>
      </c>
      <c r="H9" s="21">
        <v>147046.49884755</v>
      </c>
      <c r="I9" s="21">
        <v>143817.53039703</v>
      </c>
      <c r="J9" s="20">
        <v>2</v>
      </c>
      <c r="K9" s="21">
        <v>11.92</v>
      </c>
    </row>
    <row r="10" spans="1:11" s="22" customFormat="1" ht="15">
      <c r="A10" s="18" t="s">
        <v>20</v>
      </c>
      <c r="B10" s="19" t="s">
        <v>21</v>
      </c>
      <c r="C10" s="20">
        <v>18</v>
      </c>
      <c r="D10" s="20">
        <v>489855</v>
      </c>
      <c r="E10" s="21">
        <v>23564.28555348</v>
      </c>
      <c r="F10" s="21">
        <v>19230.05253772</v>
      </c>
      <c r="G10" s="21">
        <v>4334.23301576</v>
      </c>
      <c r="H10" s="21">
        <v>115061.84973701</v>
      </c>
      <c r="I10" s="21">
        <v>113725.41571642</v>
      </c>
      <c r="J10" s="20">
        <v>0</v>
      </c>
      <c r="K10" s="21">
        <v>0</v>
      </c>
    </row>
    <row r="11" spans="1:11" s="22" customFormat="1" ht="15">
      <c r="A11" s="18" t="s">
        <v>22</v>
      </c>
      <c r="B11" s="19" t="s">
        <v>23</v>
      </c>
      <c r="C11" s="20">
        <v>26</v>
      </c>
      <c r="D11" s="20">
        <v>648233</v>
      </c>
      <c r="E11" s="21">
        <v>6312.0966884</v>
      </c>
      <c r="F11" s="21">
        <v>7346.25027323</v>
      </c>
      <c r="G11" s="21">
        <v>-1034.15358483</v>
      </c>
      <c r="H11" s="21">
        <v>142260.19492111</v>
      </c>
      <c r="I11" s="21">
        <v>143840.33262649</v>
      </c>
      <c r="J11" s="20">
        <v>1</v>
      </c>
      <c r="K11" s="21">
        <v>11.24</v>
      </c>
    </row>
    <row r="12" spans="1:11" s="22" customFormat="1" ht="15">
      <c r="A12" s="18" t="s">
        <v>24</v>
      </c>
      <c r="B12" s="19" t="s">
        <v>25</v>
      </c>
      <c r="C12" s="20">
        <v>15</v>
      </c>
      <c r="D12" s="20">
        <v>288377</v>
      </c>
      <c r="E12" s="21">
        <v>864.75235692</v>
      </c>
      <c r="F12" s="21">
        <v>457.17090464</v>
      </c>
      <c r="G12" s="21">
        <v>407.58145228</v>
      </c>
      <c r="H12" s="21">
        <v>31135.3790491</v>
      </c>
      <c r="I12" s="21">
        <v>30864.43270326</v>
      </c>
      <c r="J12" s="20">
        <v>6</v>
      </c>
      <c r="K12" s="21">
        <v>327.4775</v>
      </c>
    </row>
    <row r="13" spans="1:11" s="22" customFormat="1" ht="15">
      <c r="A13" s="18" t="s">
        <v>26</v>
      </c>
      <c r="B13" s="19" t="s">
        <v>27</v>
      </c>
      <c r="C13" s="20">
        <v>13</v>
      </c>
      <c r="D13" s="20">
        <v>124790</v>
      </c>
      <c r="E13" s="21">
        <v>950.18384222</v>
      </c>
      <c r="F13" s="21">
        <v>102.71597255</v>
      </c>
      <c r="G13" s="21">
        <v>847.46786967</v>
      </c>
      <c r="H13" s="21">
        <v>11476.6382382</v>
      </c>
      <c r="I13" s="21">
        <v>10915.7416462</v>
      </c>
      <c r="J13" s="20">
        <v>1</v>
      </c>
      <c r="K13" s="21">
        <v>15.69</v>
      </c>
    </row>
    <row r="14" spans="1:11" s="22" customFormat="1" ht="15">
      <c r="A14" s="18" t="s">
        <v>28</v>
      </c>
      <c r="B14" s="19" t="s">
        <v>29</v>
      </c>
      <c r="C14" s="20">
        <v>2</v>
      </c>
      <c r="D14" s="20">
        <v>28883</v>
      </c>
      <c r="E14" s="21">
        <v>34.9848</v>
      </c>
      <c r="F14" s="21">
        <v>27.5934</v>
      </c>
      <c r="G14" s="21">
        <v>7.3914</v>
      </c>
      <c r="H14" s="21">
        <v>2605.8612</v>
      </c>
      <c r="I14" s="21">
        <v>2613.4521</v>
      </c>
      <c r="J14" s="20">
        <v>0</v>
      </c>
      <c r="K14" s="21">
        <v>0</v>
      </c>
    </row>
    <row r="15" spans="1:11" s="22" customFormat="1" ht="15">
      <c r="A15" s="18" t="s">
        <v>30</v>
      </c>
      <c r="B15" s="19" t="s">
        <v>31</v>
      </c>
      <c r="C15" s="20">
        <v>25</v>
      </c>
      <c r="D15" s="20">
        <v>261292</v>
      </c>
      <c r="E15" s="21">
        <v>1292.03293303</v>
      </c>
      <c r="F15" s="21">
        <v>743.08318272</v>
      </c>
      <c r="G15" s="21">
        <v>548.94975031</v>
      </c>
      <c r="H15" s="21">
        <v>24866.28161228</v>
      </c>
      <c r="I15" s="21">
        <v>24439.92013693</v>
      </c>
      <c r="J15" s="20">
        <v>2</v>
      </c>
      <c r="K15" s="21">
        <v>128.7</v>
      </c>
    </row>
    <row r="16" spans="1:11" s="22" customFormat="1" ht="15">
      <c r="A16" s="18" t="s">
        <v>32</v>
      </c>
      <c r="B16" s="19" t="s">
        <v>33</v>
      </c>
      <c r="C16" s="20">
        <v>20</v>
      </c>
      <c r="D16" s="20">
        <v>731334</v>
      </c>
      <c r="E16" s="21">
        <v>5585.8278882</v>
      </c>
      <c r="F16" s="21">
        <v>7053.9614679</v>
      </c>
      <c r="G16" s="21">
        <v>-1468.1335797</v>
      </c>
      <c r="H16" s="21">
        <v>158803.52862017</v>
      </c>
      <c r="I16" s="21">
        <v>160070.53235316</v>
      </c>
      <c r="J16" s="20">
        <v>0</v>
      </c>
      <c r="K16" s="21">
        <v>0</v>
      </c>
    </row>
    <row r="17" spans="1:11" s="22" customFormat="1" ht="15">
      <c r="A17" s="18" t="s">
        <v>34</v>
      </c>
      <c r="B17" s="19" t="s">
        <v>35</v>
      </c>
      <c r="C17" s="20">
        <v>16</v>
      </c>
      <c r="D17" s="20">
        <v>287465</v>
      </c>
      <c r="E17" s="21">
        <v>557.78980337</v>
      </c>
      <c r="F17" s="21">
        <v>299.53104327</v>
      </c>
      <c r="G17" s="21">
        <v>258.2587601</v>
      </c>
      <c r="H17" s="21">
        <v>25879.35574657</v>
      </c>
      <c r="I17" s="21">
        <v>25656.35144192</v>
      </c>
      <c r="J17" s="20">
        <v>8</v>
      </c>
      <c r="K17" s="21">
        <v>228.9394</v>
      </c>
    </row>
    <row r="18" spans="1:11" s="22" customFormat="1" ht="15">
      <c r="A18" s="18" t="s">
        <v>36</v>
      </c>
      <c r="B18" s="19" t="s">
        <v>37</v>
      </c>
      <c r="C18" s="20">
        <v>22</v>
      </c>
      <c r="D18" s="20">
        <v>382838</v>
      </c>
      <c r="E18" s="21">
        <v>3406.55119365</v>
      </c>
      <c r="F18" s="21">
        <v>4746.48762941</v>
      </c>
      <c r="G18" s="21">
        <v>-1339.93643576</v>
      </c>
      <c r="H18" s="21">
        <v>119452.78312556</v>
      </c>
      <c r="I18" s="21">
        <v>120776.35569128</v>
      </c>
      <c r="J18" s="20">
        <v>0</v>
      </c>
      <c r="K18" s="21">
        <v>0</v>
      </c>
    </row>
    <row r="19" spans="1:11" s="22" customFormat="1" ht="15">
      <c r="A19" s="18" t="s">
        <v>38</v>
      </c>
      <c r="B19" s="19" t="s">
        <v>39</v>
      </c>
      <c r="C19" s="20">
        <v>21</v>
      </c>
      <c r="D19" s="20">
        <v>208404</v>
      </c>
      <c r="E19" s="21">
        <v>919.96908475</v>
      </c>
      <c r="F19" s="21">
        <v>1864.24753102</v>
      </c>
      <c r="G19" s="21">
        <v>-944.27844627</v>
      </c>
      <c r="H19" s="21">
        <v>17178.05657244</v>
      </c>
      <c r="I19" s="21">
        <v>17522.43083756</v>
      </c>
      <c r="J19" s="20">
        <v>0</v>
      </c>
      <c r="K19" s="21">
        <v>0</v>
      </c>
    </row>
    <row r="20" spans="1:11" s="22" customFormat="1" ht="15">
      <c r="A20" s="18" t="s">
        <v>40</v>
      </c>
      <c r="B20" s="19" t="s">
        <v>41</v>
      </c>
      <c r="C20" s="20">
        <v>4</v>
      </c>
      <c r="D20" s="20">
        <v>54990</v>
      </c>
      <c r="E20" s="21">
        <v>63.85276629</v>
      </c>
      <c r="F20" s="21">
        <v>45.95988827</v>
      </c>
      <c r="G20" s="21">
        <v>17.89287802</v>
      </c>
      <c r="H20" s="21">
        <v>1521.0161339</v>
      </c>
      <c r="I20" s="21">
        <v>1515.8515781</v>
      </c>
      <c r="J20" s="20">
        <v>0</v>
      </c>
      <c r="K20" s="21">
        <v>0</v>
      </c>
    </row>
    <row r="21" spans="1:11" s="22" customFormat="1" ht="15">
      <c r="A21" s="18" t="s">
        <v>42</v>
      </c>
      <c r="B21" s="19" t="s">
        <v>43</v>
      </c>
      <c r="C21" s="20">
        <v>10</v>
      </c>
      <c r="D21" s="20">
        <v>253649</v>
      </c>
      <c r="E21" s="21">
        <v>6835.87659618</v>
      </c>
      <c r="F21" s="21">
        <v>6709.23221891</v>
      </c>
      <c r="G21" s="21">
        <v>126.64437727</v>
      </c>
      <c r="H21" s="21">
        <v>69697.6895194</v>
      </c>
      <c r="I21" s="21">
        <v>70237.8480422</v>
      </c>
      <c r="J21" s="20">
        <v>0</v>
      </c>
      <c r="K21" s="21">
        <v>0</v>
      </c>
    </row>
    <row r="22" spans="1:11" ht="30">
      <c r="A22" s="7" t="s">
        <v>44</v>
      </c>
      <c r="B22" s="23" t="s">
        <v>45</v>
      </c>
      <c r="C22" s="14">
        <f>SUM($C$6:$C$21)</f>
        <v>313</v>
      </c>
      <c r="D22" s="14">
        <f>SUM($D$6:$D$21)</f>
        <v>7880160</v>
      </c>
      <c r="E22" s="10">
        <f>SUM($E$6:$E$21)</f>
        <v>537144.4167049199</v>
      </c>
      <c r="F22" s="10">
        <f>SUM($F$6:$F$21)</f>
        <v>581656.4584379499</v>
      </c>
      <c r="G22" s="10">
        <f>SUM($G$6:$G$21)</f>
        <v>-44512.041733030004</v>
      </c>
      <c r="H22" s="10">
        <f>SUM($H$6:$H$21)</f>
        <v>1379607.8410835702</v>
      </c>
      <c r="I22" s="10">
        <f>SUM($I$6:$I$21)</f>
        <v>1422390.7934349999</v>
      </c>
      <c r="J22" s="14">
        <f>SUM($J$6:$J$21)</f>
        <v>20</v>
      </c>
      <c r="K22" s="10">
        <f>SUM($K$6:$K$21)</f>
        <v>723.9669</v>
      </c>
    </row>
    <row r="23" spans="1:11" ht="15">
      <c r="A23" s="4"/>
      <c r="B23" s="6" t="s">
        <v>44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46</v>
      </c>
      <c r="B24" s="3" t="s">
        <v>47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2" customFormat="1" ht="15">
      <c r="A25" s="18" t="s">
        <v>12</v>
      </c>
      <c r="B25" s="19" t="s">
        <v>48</v>
      </c>
      <c r="C25" s="20">
        <v>11</v>
      </c>
      <c r="D25" s="20">
        <v>1516099</v>
      </c>
      <c r="E25" s="21">
        <v>2479.63165642</v>
      </c>
      <c r="F25" s="21">
        <v>525.44496887</v>
      </c>
      <c r="G25" s="21">
        <v>1954.18668755</v>
      </c>
      <c r="H25" s="21">
        <v>23482.5902982</v>
      </c>
      <c r="I25" s="21">
        <v>22200.2148581</v>
      </c>
      <c r="J25" s="20">
        <v>0</v>
      </c>
      <c r="K25" s="21">
        <v>0</v>
      </c>
    </row>
    <row r="26" spans="1:11" s="22" customFormat="1" ht="15">
      <c r="A26" s="18" t="s">
        <v>14</v>
      </c>
      <c r="B26" s="19" t="s">
        <v>49</v>
      </c>
      <c r="C26" s="20">
        <v>32</v>
      </c>
      <c r="D26" s="20">
        <v>10760639</v>
      </c>
      <c r="E26" s="21">
        <v>3371.82520844</v>
      </c>
      <c r="F26" s="21">
        <v>2434.40861797</v>
      </c>
      <c r="G26" s="21">
        <v>937.41659047</v>
      </c>
      <c r="H26" s="21">
        <v>190809.44332107</v>
      </c>
      <c r="I26" s="21">
        <v>183721.36872297</v>
      </c>
      <c r="J26" s="20">
        <v>0</v>
      </c>
      <c r="K26" s="21">
        <v>0</v>
      </c>
    </row>
    <row r="27" spans="1:11" s="22" customFormat="1" ht="15">
      <c r="A27" s="18" t="s">
        <v>16</v>
      </c>
      <c r="B27" s="19" t="s">
        <v>50</v>
      </c>
      <c r="C27" s="20">
        <v>28</v>
      </c>
      <c r="D27" s="20">
        <v>5161295</v>
      </c>
      <c r="E27" s="21">
        <v>1876.67684337</v>
      </c>
      <c r="F27" s="21">
        <v>1031.96248234</v>
      </c>
      <c r="G27" s="21">
        <v>844.71436103</v>
      </c>
      <c r="H27" s="21">
        <v>83718.0309513</v>
      </c>
      <c r="I27" s="21">
        <v>80444.97229303</v>
      </c>
      <c r="J27" s="20">
        <v>0</v>
      </c>
      <c r="K27" s="21">
        <v>0</v>
      </c>
    </row>
    <row r="28" spans="1:11" s="22" customFormat="1" ht="15">
      <c r="A28" s="18" t="s">
        <v>18</v>
      </c>
      <c r="B28" s="19" t="s">
        <v>51</v>
      </c>
      <c r="C28" s="20">
        <v>27</v>
      </c>
      <c r="D28" s="20">
        <v>6899084</v>
      </c>
      <c r="E28" s="21">
        <v>2946.90184766</v>
      </c>
      <c r="F28" s="21">
        <v>1578.84271946</v>
      </c>
      <c r="G28" s="21">
        <v>1368.0591282</v>
      </c>
      <c r="H28" s="21">
        <v>127262.9662477</v>
      </c>
      <c r="I28" s="21">
        <v>122715.95721893</v>
      </c>
      <c r="J28" s="20">
        <v>0</v>
      </c>
      <c r="K28" s="21">
        <v>0</v>
      </c>
    </row>
    <row r="29" spans="1:11" s="22" customFormat="1" ht="15">
      <c r="A29" s="18" t="s">
        <v>20</v>
      </c>
      <c r="B29" s="19" t="s">
        <v>52</v>
      </c>
      <c r="C29" s="20">
        <v>24</v>
      </c>
      <c r="D29" s="20">
        <v>5297876</v>
      </c>
      <c r="E29" s="21">
        <v>2316.09438865</v>
      </c>
      <c r="F29" s="21">
        <v>1235.39577105</v>
      </c>
      <c r="G29" s="21">
        <v>1080.6986176</v>
      </c>
      <c r="H29" s="21">
        <v>80379.6364746</v>
      </c>
      <c r="I29" s="21">
        <v>76684.9283996</v>
      </c>
      <c r="J29" s="20">
        <v>0</v>
      </c>
      <c r="K29" s="21">
        <v>0</v>
      </c>
    </row>
    <row r="30" spans="1:11" s="22" customFormat="1" ht="15">
      <c r="A30" s="18" t="s">
        <v>22</v>
      </c>
      <c r="B30" s="19" t="s">
        <v>53</v>
      </c>
      <c r="C30" s="20">
        <v>8</v>
      </c>
      <c r="D30" s="20">
        <v>533758</v>
      </c>
      <c r="E30" s="21">
        <v>722.06256013</v>
      </c>
      <c r="F30" s="21">
        <v>61.73304776</v>
      </c>
      <c r="G30" s="21">
        <v>660.32951237</v>
      </c>
      <c r="H30" s="21">
        <v>7985.6003029</v>
      </c>
      <c r="I30" s="21">
        <v>7388.5598871</v>
      </c>
      <c r="J30" s="20">
        <v>0</v>
      </c>
      <c r="K30" s="21">
        <v>0</v>
      </c>
    </row>
    <row r="31" spans="1:11" s="22" customFormat="1" ht="15">
      <c r="A31" s="18" t="s">
        <v>24</v>
      </c>
      <c r="B31" s="19" t="s">
        <v>54</v>
      </c>
      <c r="C31" s="20">
        <v>18</v>
      </c>
      <c r="D31" s="20">
        <v>3740816</v>
      </c>
      <c r="E31" s="21">
        <v>1029.50338637</v>
      </c>
      <c r="F31" s="21">
        <v>938.79195282</v>
      </c>
      <c r="G31" s="21">
        <v>90.71143355</v>
      </c>
      <c r="H31" s="21">
        <v>66004.515918</v>
      </c>
      <c r="I31" s="21">
        <v>63694.2886312</v>
      </c>
      <c r="J31" s="20">
        <v>0</v>
      </c>
      <c r="K31" s="21">
        <v>0</v>
      </c>
    </row>
    <row r="32" spans="1:11" s="22" customFormat="1" ht="15">
      <c r="A32" s="18" t="s">
        <v>26</v>
      </c>
      <c r="B32" s="19" t="s">
        <v>55</v>
      </c>
      <c r="C32" s="20">
        <v>26</v>
      </c>
      <c r="D32" s="20">
        <v>4048306</v>
      </c>
      <c r="E32" s="21">
        <v>2387.1878138</v>
      </c>
      <c r="F32" s="21">
        <v>1217.94687592</v>
      </c>
      <c r="G32" s="21">
        <v>1169.24093788</v>
      </c>
      <c r="H32" s="21">
        <v>75073.99417281</v>
      </c>
      <c r="I32" s="21">
        <v>71741.93507322</v>
      </c>
      <c r="J32" s="20">
        <v>0</v>
      </c>
      <c r="K32" s="21">
        <v>0</v>
      </c>
    </row>
    <row r="33" spans="1:11" s="22" customFormat="1" ht="15">
      <c r="A33" s="18" t="s">
        <v>28</v>
      </c>
      <c r="B33" s="19" t="s">
        <v>56</v>
      </c>
      <c r="C33" s="20">
        <v>107</v>
      </c>
      <c r="D33" s="20">
        <v>8243946</v>
      </c>
      <c r="E33" s="21">
        <v>3710.11454044</v>
      </c>
      <c r="F33" s="21">
        <v>2573.27925887</v>
      </c>
      <c r="G33" s="21">
        <v>1136.83528157</v>
      </c>
      <c r="H33" s="21">
        <v>109318.32372237</v>
      </c>
      <c r="I33" s="21">
        <v>105336.0272265</v>
      </c>
      <c r="J33" s="20">
        <v>0</v>
      </c>
      <c r="K33" s="21">
        <v>0</v>
      </c>
    </row>
    <row r="34" spans="1:11" s="22" customFormat="1" ht="15">
      <c r="A34" s="18" t="s">
        <v>30</v>
      </c>
      <c r="B34" s="19" t="s">
        <v>57</v>
      </c>
      <c r="C34" s="20">
        <v>42</v>
      </c>
      <c r="D34" s="20">
        <v>12717303</v>
      </c>
      <c r="E34" s="21">
        <v>1154.01440521</v>
      </c>
      <c r="F34" s="21">
        <v>1443.71267271</v>
      </c>
      <c r="G34" s="21">
        <v>-289.6982675</v>
      </c>
      <c r="H34" s="21">
        <v>132704.12812205</v>
      </c>
      <c r="I34" s="21">
        <v>128406.19337671</v>
      </c>
      <c r="J34" s="20">
        <v>0</v>
      </c>
      <c r="K34" s="21">
        <v>0</v>
      </c>
    </row>
    <row r="35" spans="1:11" s="22" customFormat="1" ht="15">
      <c r="A35" s="18" t="s">
        <v>32</v>
      </c>
      <c r="B35" s="19" t="s">
        <v>58</v>
      </c>
      <c r="C35" s="20">
        <v>25</v>
      </c>
      <c r="D35" s="20">
        <v>8584643</v>
      </c>
      <c r="E35" s="21">
        <v>3639.630606</v>
      </c>
      <c r="F35" s="21">
        <v>2509.14634026</v>
      </c>
      <c r="G35" s="21">
        <v>1130.48426574</v>
      </c>
      <c r="H35" s="21">
        <v>171160.03414727</v>
      </c>
      <c r="I35" s="21">
        <v>164567.02141343</v>
      </c>
      <c r="J35" s="20">
        <v>0</v>
      </c>
      <c r="K35" s="21">
        <v>0</v>
      </c>
    </row>
    <row r="36" spans="1:11" ht="15">
      <c r="A36" s="7" t="s">
        <v>44</v>
      </c>
      <c r="B36" s="7" t="s">
        <v>59</v>
      </c>
      <c r="C36" s="14">
        <f>SUM($C$25:$C$35)</f>
        <v>348</v>
      </c>
      <c r="D36" s="14">
        <f>SUM($D$25:$D$35)</f>
        <v>67503765</v>
      </c>
      <c r="E36" s="10">
        <f>SUM($E$25:$E$35)</f>
        <v>25633.64325649</v>
      </c>
      <c r="F36" s="10">
        <f>SUM($F$25:$F$35)</f>
        <v>15550.664708029999</v>
      </c>
      <c r="G36" s="10">
        <f>SUM($G$25:$G$35)</f>
        <v>10082.97854846</v>
      </c>
      <c r="H36" s="10">
        <f>SUM($H$25:$H$35)</f>
        <v>1067899.26367827</v>
      </c>
      <c r="I36" s="10">
        <f>SUM($I$25:$I$35)</f>
        <v>1026901.4671007899</v>
      </c>
      <c r="J36" s="14">
        <f>SUM($J$25:$J$35)</f>
        <v>0</v>
      </c>
      <c r="K36" s="10">
        <f>SUM($K$25:$K$35)</f>
        <v>0</v>
      </c>
    </row>
    <row r="37" spans="1:11" ht="15">
      <c r="A37" s="4"/>
      <c r="B37" s="6" t="s">
        <v>44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60</v>
      </c>
      <c r="B38" s="3" t="s">
        <v>61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2" customFormat="1" ht="15">
      <c r="A39" s="18" t="s">
        <v>12</v>
      </c>
      <c r="B39" s="19" t="s">
        <v>62</v>
      </c>
      <c r="C39" s="20">
        <v>22</v>
      </c>
      <c r="D39" s="20">
        <v>400578</v>
      </c>
      <c r="E39" s="21">
        <v>578.19653757</v>
      </c>
      <c r="F39" s="21">
        <v>183.32178563</v>
      </c>
      <c r="G39" s="21">
        <v>394.87475194</v>
      </c>
      <c r="H39" s="21">
        <v>13830.81493162</v>
      </c>
      <c r="I39" s="21">
        <v>13407.04073391</v>
      </c>
      <c r="J39" s="20">
        <v>2</v>
      </c>
      <c r="K39" s="21">
        <v>43.38</v>
      </c>
    </row>
    <row r="40" spans="1:11" s="22" customFormat="1" ht="15">
      <c r="A40" s="18" t="s">
        <v>14</v>
      </c>
      <c r="B40" s="19" t="s">
        <v>63</v>
      </c>
      <c r="C40" s="20">
        <v>34</v>
      </c>
      <c r="D40" s="20">
        <v>4759028</v>
      </c>
      <c r="E40" s="21">
        <v>1535.77451834</v>
      </c>
      <c r="F40" s="21">
        <v>1970.99241963</v>
      </c>
      <c r="G40" s="21">
        <v>-435.21790129</v>
      </c>
      <c r="H40" s="21">
        <v>129401.25480023</v>
      </c>
      <c r="I40" s="21">
        <v>126413.71380234</v>
      </c>
      <c r="J40" s="20">
        <v>2</v>
      </c>
      <c r="K40" s="21">
        <v>9.3273</v>
      </c>
    </row>
    <row r="41" spans="1:11" s="22" customFormat="1" ht="15">
      <c r="A41" s="18" t="s">
        <v>16</v>
      </c>
      <c r="B41" s="19" t="s">
        <v>64</v>
      </c>
      <c r="C41" s="20">
        <v>24</v>
      </c>
      <c r="D41" s="20">
        <v>2904398</v>
      </c>
      <c r="E41" s="21">
        <v>2925.73417963</v>
      </c>
      <c r="F41" s="21">
        <v>1562.78206309</v>
      </c>
      <c r="G41" s="21">
        <v>1362.95211654</v>
      </c>
      <c r="H41" s="21">
        <v>115974.52948879</v>
      </c>
      <c r="I41" s="21">
        <v>114151.4087967</v>
      </c>
      <c r="J41" s="20">
        <v>0</v>
      </c>
      <c r="K41" s="21">
        <v>0</v>
      </c>
    </row>
    <row r="42" spans="1:11" s="22" customFormat="1" ht="15">
      <c r="A42" s="18" t="s">
        <v>18</v>
      </c>
      <c r="B42" s="19" t="s">
        <v>65</v>
      </c>
      <c r="C42" s="20">
        <v>10</v>
      </c>
      <c r="D42" s="20">
        <v>724478</v>
      </c>
      <c r="E42" s="21">
        <v>312.42344946</v>
      </c>
      <c r="F42" s="21">
        <v>320.58832168</v>
      </c>
      <c r="G42" s="21">
        <v>-8.16487222000001</v>
      </c>
      <c r="H42" s="21">
        <v>15543.82202069</v>
      </c>
      <c r="I42" s="21">
        <v>16311.02488694</v>
      </c>
      <c r="J42" s="20">
        <v>0</v>
      </c>
      <c r="K42" s="21">
        <v>0</v>
      </c>
    </row>
    <row r="43" spans="1:11" s="22" customFormat="1" ht="15">
      <c r="A43" s="18" t="s">
        <v>20</v>
      </c>
      <c r="B43" s="19" t="s">
        <v>66</v>
      </c>
      <c r="C43" s="20">
        <v>27</v>
      </c>
      <c r="D43" s="20">
        <v>520451</v>
      </c>
      <c r="E43" s="21">
        <v>9231.90350679</v>
      </c>
      <c r="F43" s="21">
        <v>4711.0218002</v>
      </c>
      <c r="G43" s="21">
        <v>4520.88170659</v>
      </c>
      <c r="H43" s="21">
        <v>85918.9307707</v>
      </c>
      <c r="I43" s="21">
        <v>91970.74621916</v>
      </c>
      <c r="J43" s="20">
        <v>0</v>
      </c>
      <c r="K43" s="21">
        <v>0</v>
      </c>
    </row>
    <row r="44" spans="1:11" s="22" customFormat="1" ht="15">
      <c r="A44" s="18" t="s">
        <v>22</v>
      </c>
      <c r="B44" s="19" t="s">
        <v>67</v>
      </c>
      <c r="C44" s="20">
        <v>23</v>
      </c>
      <c r="D44" s="20">
        <v>291351</v>
      </c>
      <c r="E44" s="21">
        <v>593.47860786</v>
      </c>
      <c r="F44" s="21">
        <v>211.50033702</v>
      </c>
      <c r="G44" s="21">
        <v>381.97827084</v>
      </c>
      <c r="H44" s="21">
        <v>10436.08640048</v>
      </c>
      <c r="I44" s="21">
        <v>10369.44578509</v>
      </c>
      <c r="J44" s="20">
        <v>2</v>
      </c>
      <c r="K44" s="21">
        <v>25.8129</v>
      </c>
    </row>
    <row r="45" spans="1:11" ht="15">
      <c r="A45" s="7" t="s">
        <v>44</v>
      </c>
      <c r="B45" s="7" t="s">
        <v>68</v>
      </c>
      <c r="C45" s="14">
        <f>SUM($C$39:$C$44)</f>
        <v>140</v>
      </c>
      <c r="D45" s="14">
        <f>SUM($D$39:$D$44)</f>
        <v>9600284</v>
      </c>
      <c r="E45" s="10">
        <f>SUM($E$39:$E$44)</f>
        <v>15177.510799650001</v>
      </c>
      <c r="F45" s="10">
        <f>SUM($F$39:$F$44)</f>
        <v>8960.206727249999</v>
      </c>
      <c r="G45" s="10">
        <f>SUM($G$39:$G$44)</f>
        <v>6217.3040724</v>
      </c>
      <c r="H45" s="10">
        <f>SUM($H$39:$H$44)</f>
        <v>371105.43841251</v>
      </c>
      <c r="I45" s="10">
        <f>SUM($I$39:$I$44)</f>
        <v>372623.38022414</v>
      </c>
      <c r="J45" s="14">
        <f>SUM($J$39:$J$44)</f>
        <v>6</v>
      </c>
      <c r="K45" s="10">
        <f>SUM($K$39:$K$44)</f>
        <v>78.5202</v>
      </c>
    </row>
    <row r="46" spans="1:11" ht="15">
      <c r="A46" s="4"/>
      <c r="B46" s="6" t="s">
        <v>44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69</v>
      </c>
      <c r="B47" s="3" t="s">
        <v>70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2" customFormat="1" ht="15">
      <c r="A48" s="18" t="s">
        <v>12</v>
      </c>
      <c r="B48" s="19" t="s">
        <v>71</v>
      </c>
      <c r="C48" s="20">
        <v>25</v>
      </c>
      <c r="D48" s="20">
        <v>2632086</v>
      </c>
      <c r="E48" s="21">
        <v>148.21579191</v>
      </c>
      <c r="F48" s="21">
        <v>114.11950986</v>
      </c>
      <c r="G48" s="21">
        <v>34.09628205</v>
      </c>
      <c r="H48" s="21">
        <v>14407.2883983</v>
      </c>
      <c r="I48" s="21">
        <v>13973.073885</v>
      </c>
      <c r="J48" s="20">
        <v>0</v>
      </c>
      <c r="K48" s="21">
        <v>0</v>
      </c>
    </row>
    <row r="49" spans="1:11" s="22" customFormat="1" ht="15">
      <c r="A49" s="18" t="s">
        <v>14</v>
      </c>
      <c r="B49" s="19" t="s">
        <v>72</v>
      </c>
      <c r="C49" s="20">
        <v>10</v>
      </c>
      <c r="D49" s="20">
        <v>2882518</v>
      </c>
      <c r="E49" s="21">
        <v>55.1322313</v>
      </c>
      <c r="F49" s="21">
        <v>21.63629192</v>
      </c>
      <c r="G49" s="21">
        <v>33.49593938</v>
      </c>
      <c r="H49" s="21">
        <v>11458.58239918</v>
      </c>
      <c r="I49" s="21">
        <v>11151.78050987</v>
      </c>
      <c r="J49" s="20">
        <v>0</v>
      </c>
      <c r="K49" s="21">
        <v>0</v>
      </c>
    </row>
    <row r="50" spans="1:11" ht="15">
      <c r="A50" s="7" t="s">
        <v>44</v>
      </c>
      <c r="B50" s="7" t="s">
        <v>73</v>
      </c>
      <c r="C50" s="14">
        <f>SUM($C$48:$C$49)</f>
        <v>35</v>
      </c>
      <c r="D50" s="14">
        <f>SUM($D$48:$D$49)</f>
        <v>5514604</v>
      </c>
      <c r="E50" s="10">
        <f>SUM($E$48:$E$49)</f>
        <v>203.34802321</v>
      </c>
      <c r="F50" s="10">
        <f>SUM($F$48:$F$49)</f>
        <v>135.75580177999998</v>
      </c>
      <c r="G50" s="10">
        <f>SUM($G$48:$G$49)</f>
        <v>67.59222143</v>
      </c>
      <c r="H50" s="10">
        <f>SUM($H$48:$H$49)</f>
        <v>25865.870797479998</v>
      </c>
      <c r="I50" s="10">
        <f>SUM($I$48:$I$49)</f>
        <v>25124.85439487</v>
      </c>
      <c r="J50" s="14">
        <f>SUM($J$48:$J$49)</f>
        <v>0</v>
      </c>
      <c r="K50" s="10">
        <f>SUM($K$48:$K$49)</f>
        <v>0</v>
      </c>
    </row>
    <row r="51" spans="1:11" ht="15">
      <c r="A51" s="4"/>
      <c r="B51" s="6" t="s">
        <v>44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74</v>
      </c>
      <c r="B52" s="3" t="s">
        <v>75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2" customFormat="1" ht="15">
      <c r="A53" s="18" t="s">
        <v>12</v>
      </c>
      <c r="B53" s="19" t="s">
        <v>76</v>
      </c>
      <c r="C53" s="20">
        <v>47</v>
      </c>
      <c r="D53" s="20">
        <v>1181906</v>
      </c>
      <c r="E53" s="21">
        <v>2016.5362661</v>
      </c>
      <c r="F53" s="21">
        <v>775.93028931</v>
      </c>
      <c r="G53" s="21">
        <v>1240.60597679</v>
      </c>
      <c r="H53" s="21">
        <v>22904.76342282</v>
      </c>
      <c r="I53" s="21">
        <v>21528.71661016</v>
      </c>
      <c r="J53" s="20">
        <v>0</v>
      </c>
      <c r="K53" s="21">
        <v>0</v>
      </c>
    </row>
    <row r="54" spans="1:11" s="22" customFormat="1" ht="15">
      <c r="A54" s="18" t="s">
        <v>14</v>
      </c>
      <c r="B54" s="19" t="s">
        <v>77</v>
      </c>
      <c r="C54" s="20">
        <v>11</v>
      </c>
      <c r="D54" s="20">
        <v>1668034</v>
      </c>
      <c r="E54" s="21">
        <v>392.94215101</v>
      </c>
      <c r="F54" s="21">
        <v>105.0859508</v>
      </c>
      <c r="G54" s="21">
        <v>287.85620021</v>
      </c>
      <c r="H54" s="21">
        <v>16624.54406365</v>
      </c>
      <c r="I54" s="21">
        <v>16198.20582669</v>
      </c>
      <c r="J54" s="20">
        <v>0</v>
      </c>
      <c r="K54" s="21">
        <v>0</v>
      </c>
    </row>
    <row r="55" spans="1:11" s="22" customFormat="1" ht="15">
      <c r="A55" s="18" t="s">
        <v>16</v>
      </c>
      <c r="B55" s="19" t="s">
        <v>78</v>
      </c>
      <c r="C55" s="20">
        <v>97</v>
      </c>
      <c r="D55" s="20">
        <v>4876160</v>
      </c>
      <c r="E55" s="21">
        <v>9185.64073885</v>
      </c>
      <c r="F55" s="21">
        <v>3805.87815423</v>
      </c>
      <c r="G55" s="21">
        <v>5379.76258462</v>
      </c>
      <c r="H55" s="21">
        <v>299664.6716458</v>
      </c>
      <c r="I55" s="21">
        <v>286822.82692067</v>
      </c>
      <c r="J55" s="20">
        <v>0</v>
      </c>
      <c r="K55" s="21">
        <v>0</v>
      </c>
    </row>
    <row r="56" spans="1:11" s="22" customFormat="1" ht="15">
      <c r="A56" s="18" t="s">
        <v>18</v>
      </c>
      <c r="B56" s="19" t="s">
        <v>79</v>
      </c>
      <c r="C56" s="20">
        <v>36</v>
      </c>
      <c r="D56" s="20">
        <v>845580</v>
      </c>
      <c r="E56" s="21">
        <v>2624.20261426</v>
      </c>
      <c r="F56" s="21">
        <v>200.44892288</v>
      </c>
      <c r="G56" s="21">
        <v>2423.75369138</v>
      </c>
      <c r="H56" s="21">
        <v>16143.19626698</v>
      </c>
      <c r="I56" s="21">
        <v>14173.64206204</v>
      </c>
      <c r="J56" s="20">
        <v>0</v>
      </c>
      <c r="K56" s="21">
        <v>0</v>
      </c>
    </row>
    <row r="57" spans="1:11" ht="15">
      <c r="A57" s="7" t="s">
        <v>44</v>
      </c>
      <c r="B57" s="7" t="s">
        <v>80</v>
      </c>
      <c r="C57" s="14">
        <f>SUM($C$53:$C$56)</f>
        <v>191</v>
      </c>
      <c r="D57" s="14">
        <f>SUM($D$53:$D$56)</f>
        <v>8571680</v>
      </c>
      <c r="E57" s="10">
        <f>SUM($E$53:$E$56)</f>
        <v>14219.321770219998</v>
      </c>
      <c r="F57" s="10">
        <f>SUM($F$53:$F$56)</f>
        <v>4887.34331722</v>
      </c>
      <c r="G57" s="10">
        <f>SUM($G$53:$G$56)</f>
        <v>9331.978453</v>
      </c>
      <c r="H57" s="10">
        <f>SUM($H$53:$H$56)</f>
        <v>355337.17539925</v>
      </c>
      <c r="I57" s="10">
        <f>SUM($I$53:$I$56)</f>
        <v>338723.39141956</v>
      </c>
      <c r="J57" s="14">
        <f>SUM($J$53:$J$56)</f>
        <v>0</v>
      </c>
      <c r="K57" s="10">
        <f>SUM($K$53:$K$56)</f>
        <v>0</v>
      </c>
    </row>
    <row r="58" spans="1:11" ht="15">
      <c r="A58" s="4"/>
      <c r="B58" s="6" t="s">
        <v>44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8" t="s">
        <v>44</v>
      </c>
      <c r="B59" s="8" t="s">
        <v>81</v>
      </c>
      <c r="C59" s="16">
        <f>SUM($C$6:$C$21)+SUM($C$25:$C$35)+SUM($C$39:$C$44)+SUM($C$48:$C$49)+SUM($C$53:$C$56)</f>
        <v>1027</v>
      </c>
      <c r="D59" s="16">
        <f>SUM($D$6:$D$21)+SUM($D$25:$D$35)+SUM($D$39:$D$44)+SUM($D$48:$D$49)+SUM($D$53:$D$56)</f>
        <v>99070493</v>
      </c>
      <c r="E59" s="12">
        <f>SUM($E$6:$E$21)+SUM($E$25:$E$35)+SUM($E$39:$E$44)+SUM($E$48:$E$49)+SUM($E$53:$E$56)</f>
        <v>592378.2405544898</v>
      </c>
      <c r="F59" s="12">
        <f>SUM($F$6:$F$21)+SUM($F$25:$F$35)+SUM($F$39:$F$44)+SUM($F$48:$F$49)+SUM($F$53:$F$56)</f>
        <v>611190.4289922299</v>
      </c>
      <c r="G59" s="12">
        <f>SUM($G$6:$G$21)+SUM($G$25:$G$35)+SUM($G$39:$G$44)+SUM($G$48:$G$49)+SUM($G$53:$G$56)</f>
        <v>-18812.188437740002</v>
      </c>
      <c r="H59" s="12">
        <f>SUM($H$6:$H$21)+SUM($H$25:$H$35)+SUM($H$39:$H$44)+SUM($H$48:$H$49)+SUM($H$53:$H$56)</f>
        <v>3199815.5893710796</v>
      </c>
      <c r="I59" s="12">
        <f>SUM($I$6:$I$21)+SUM($I$25:$I$35)+SUM($I$39:$I$44)+SUM($I$48:$I$49)+SUM($I$53:$I$56)</f>
        <v>3185763.8865743596</v>
      </c>
      <c r="J59" s="16">
        <f>SUM($J$6:$J$21)+SUM($J$25:$J$35)+SUM($J$39:$J$44)+SUM($J$48:$J$49)+SUM($J$53:$J$56)</f>
        <v>26</v>
      </c>
      <c r="K59" s="12">
        <f>SUM($K$6:$K$21)+SUM($K$25:$K$35)+SUM($K$39:$K$44)+SUM($K$48:$K$49)+SUM($K$53:$K$56)</f>
        <v>802.4871</v>
      </c>
    </row>
    <row r="60" spans="1:11" ht="15">
      <c r="A60" s="4"/>
      <c r="B60" s="6" t="s">
        <v>44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82</v>
      </c>
      <c r="B61" s="3" t="s">
        <v>83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10</v>
      </c>
      <c r="B62" s="3" t="s">
        <v>11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2" customFormat="1" ht="15">
      <c r="A63" s="18" t="s">
        <v>12</v>
      </c>
      <c r="B63" s="19" t="s">
        <v>84</v>
      </c>
      <c r="C63" s="20">
        <v>453</v>
      </c>
      <c r="D63" s="20">
        <v>329258</v>
      </c>
      <c r="E63" s="21">
        <v>0</v>
      </c>
      <c r="F63" s="21">
        <v>18802.18412526</v>
      </c>
      <c r="G63" s="21">
        <v>-18802.18412526</v>
      </c>
      <c r="H63" s="21">
        <v>80642.45735589</v>
      </c>
      <c r="I63" s="21">
        <v>88678.40780829</v>
      </c>
      <c r="J63" s="20">
        <v>0</v>
      </c>
      <c r="K63" s="21">
        <v>0</v>
      </c>
    </row>
    <row r="64" spans="1:11" s="22" customFormat="1" ht="15">
      <c r="A64" s="18" t="s">
        <v>14</v>
      </c>
      <c r="B64" s="19" t="s">
        <v>85</v>
      </c>
      <c r="C64" s="20">
        <v>16</v>
      </c>
      <c r="D64" s="20">
        <v>35776</v>
      </c>
      <c r="E64" s="21">
        <v>0</v>
      </c>
      <c r="F64" s="21">
        <v>98.07</v>
      </c>
      <c r="G64" s="21">
        <v>-98.07</v>
      </c>
      <c r="H64" s="21">
        <v>1786.7061151</v>
      </c>
      <c r="I64" s="21">
        <v>1801.4680649</v>
      </c>
      <c r="J64" s="20">
        <v>0</v>
      </c>
      <c r="K64" s="21">
        <v>0</v>
      </c>
    </row>
    <row r="65" spans="1:11" s="22" customFormat="1" ht="15">
      <c r="A65" s="18" t="s">
        <v>16</v>
      </c>
      <c r="B65" s="19" t="s">
        <v>86</v>
      </c>
      <c r="C65" s="20">
        <v>8</v>
      </c>
      <c r="D65" s="20">
        <v>80</v>
      </c>
      <c r="E65" s="21">
        <v>0</v>
      </c>
      <c r="F65" s="21">
        <v>0</v>
      </c>
      <c r="G65" s="21">
        <v>0</v>
      </c>
      <c r="H65" s="21">
        <v>1958.8736844</v>
      </c>
      <c r="I65" s="21">
        <v>1953.5140754</v>
      </c>
      <c r="J65" s="20">
        <v>0</v>
      </c>
      <c r="K65" s="21">
        <v>0</v>
      </c>
    </row>
    <row r="66" spans="1:11" s="22" customFormat="1" ht="15">
      <c r="A66" s="18" t="s">
        <v>18</v>
      </c>
      <c r="B66" s="19" t="s">
        <v>87</v>
      </c>
      <c r="C66" s="20">
        <v>4</v>
      </c>
      <c r="D66" s="20">
        <v>15662</v>
      </c>
      <c r="E66" s="21">
        <v>0</v>
      </c>
      <c r="F66" s="21">
        <v>40.8986</v>
      </c>
      <c r="G66" s="21">
        <v>-40.8986</v>
      </c>
      <c r="H66" s="21">
        <v>603.1853914</v>
      </c>
      <c r="I66" s="21">
        <v>611.8109685</v>
      </c>
      <c r="J66" s="20">
        <v>0</v>
      </c>
      <c r="K66" s="21">
        <v>0</v>
      </c>
    </row>
    <row r="67" spans="1:11" ht="15">
      <c r="A67" s="7" t="s">
        <v>44</v>
      </c>
      <c r="B67" s="7" t="s">
        <v>88</v>
      </c>
      <c r="C67" s="14">
        <f>SUM($C$63:$C$66)</f>
        <v>481</v>
      </c>
      <c r="D67" s="14">
        <f>SUM($D$63:$D$66)</f>
        <v>380776</v>
      </c>
      <c r="E67" s="10">
        <f>SUM($E$63:$E$66)</f>
        <v>0</v>
      </c>
      <c r="F67" s="10">
        <f>SUM($F$63:$F$66)</f>
        <v>18941.15272526</v>
      </c>
      <c r="G67" s="10">
        <f>SUM($G$63:$G$66)</f>
        <v>-18941.15272526</v>
      </c>
      <c r="H67" s="10">
        <f>SUM($H$63:$H$66)</f>
        <v>84991.22254678998</v>
      </c>
      <c r="I67" s="10">
        <f>SUM($I$63:$I$66)</f>
        <v>93045.20091708998</v>
      </c>
      <c r="J67" s="14">
        <f>SUM($J$63:$J$66)</f>
        <v>0</v>
      </c>
      <c r="K67" s="10">
        <f>SUM($K$63:$K$66)</f>
        <v>0</v>
      </c>
    </row>
    <row r="68" spans="1:11" ht="15">
      <c r="A68" s="4"/>
      <c r="B68" s="6" t="s">
        <v>44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46</v>
      </c>
      <c r="B69" s="3" t="s">
        <v>47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2" customFormat="1" ht="15">
      <c r="A70" s="18" t="s">
        <v>12</v>
      </c>
      <c r="B70" s="19" t="s">
        <v>57</v>
      </c>
      <c r="C70" s="20">
        <v>25</v>
      </c>
      <c r="D70" s="20">
        <v>420458</v>
      </c>
      <c r="E70" s="21">
        <v>0</v>
      </c>
      <c r="F70" s="21">
        <v>62.67771598</v>
      </c>
      <c r="G70" s="21">
        <v>-62.67771598</v>
      </c>
      <c r="H70" s="21">
        <v>4827.0251423</v>
      </c>
      <c r="I70" s="21">
        <v>4676.6151447</v>
      </c>
      <c r="J70" s="20">
        <v>0</v>
      </c>
      <c r="K70" s="21">
        <v>0</v>
      </c>
    </row>
    <row r="71" spans="1:11" s="22" customFormat="1" ht="15">
      <c r="A71" s="18" t="s">
        <v>14</v>
      </c>
      <c r="B71" s="19" t="s">
        <v>89</v>
      </c>
      <c r="C71" s="20">
        <v>43</v>
      </c>
      <c r="D71" s="20">
        <v>561030</v>
      </c>
      <c r="E71" s="21">
        <v>0</v>
      </c>
      <c r="F71" s="21">
        <v>784.82303874</v>
      </c>
      <c r="G71" s="21">
        <v>-784.82303874</v>
      </c>
      <c r="H71" s="21">
        <v>15876.10444512</v>
      </c>
      <c r="I71" s="21">
        <v>15866.34696176</v>
      </c>
      <c r="J71" s="20">
        <v>0</v>
      </c>
      <c r="K71" s="21">
        <v>0</v>
      </c>
    </row>
    <row r="72" spans="1:11" ht="15">
      <c r="A72" s="7" t="s">
        <v>44</v>
      </c>
      <c r="B72" s="7" t="s">
        <v>90</v>
      </c>
      <c r="C72" s="14">
        <f>SUM($C$70:$C$71)</f>
        <v>68</v>
      </c>
      <c r="D72" s="14">
        <f>SUM($D$70:$D$71)</f>
        <v>981488</v>
      </c>
      <c r="E72" s="10">
        <f>SUM($E$70:$E$71)</f>
        <v>0</v>
      </c>
      <c r="F72" s="10">
        <f>SUM($F$70:$F$71)</f>
        <v>847.50075472</v>
      </c>
      <c r="G72" s="10">
        <f>SUM($G$70:$G$71)</f>
        <v>-847.50075472</v>
      </c>
      <c r="H72" s="10">
        <f>SUM($H$70:$H$71)</f>
        <v>20703.12958742</v>
      </c>
      <c r="I72" s="10">
        <f>SUM($I$70:$I$71)</f>
        <v>20542.96210646</v>
      </c>
      <c r="J72" s="14">
        <f>SUM($J$70:$J$71)</f>
        <v>0</v>
      </c>
      <c r="K72" s="10">
        <f>SUM($K$70:$K$71)</f>
        <v>0</v>
      </c>
    </row>
    <row r="73" spans="1:11" ht="15">
      <c r="A73" s="4"/>
      <c r="B73" s="5" t="s">
        <v>44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2" customFormat="1" ht="15">
      <c r="A74" s="18" t="s">
        <v>60</v>
      </c>
      <c r="B74" s="19" t="s">
        <v>75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</row>
    <row r="75" spans="1:11" ht="15">
      <c r="A75" s="4"/>
      <c r="B75" s="4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8" t="s">
        <v>44</v>
      </c>
      <c r="B76" s="8" t="s">
        <v>91</v>
      </c>
      <c r="C76" s="16">
        <f>SUM($C$63:$C$66)+SUM($C$70:$C$71)+SUM($C$74:$C$74)</f>
        <v>549</v>
      </c>
      <c r="D76" s="16">
        <f>SUM($D$63:$D$66)+SUM($D$70:$D$71)+SUM($D$74:$D$74)</f>
        <v>1362264</v>
      </c>
      <c r="E76" s="12">
        <f>SUM($E$63:$E$66)+SUM($E$70:$E$71)+SUM($E$74:$E$74)</f>
        <v>0</v>
      </c>
      <c r="F76" s="12">
        <f>SUM($F$63:$F$66)+SUM($F$70:$F$71)+SUM($F$74:$F$74)</f>
        <v>19788.65347998</v>
      </c>
      <c r="G76" s="12">
        <f>SUM($G$63:$G$66)+SUM($G$70:$G$71)+SUM($G$74:$G$74)</f>
        <v>-19788.65347998</v>
      </c>
      <c r="H76" s="12">
        <f>SUM($H$63:$H$66)+SUM($H$70:$H$71)+SUM($H$74:$H$74)</f>
        <v>105694.35213420998</v>
      </c>
      <c r="I76" s="12">
        <f>SUM($I$63:$I$66)+SUM($I$70:$I$71)+SUM($I$74:$I$74)</f>
        <v>113588.16302354998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4"/>
      <c r="B77" s="6" t="s">
        <v>44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92</v>
      </c>
      <c r="B78" s="3" t="s">
        <v>93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2" customFormat="1" ht="15">
      <c r="A79" s="18" t="s">
        <v>10</v>
      </c>
      <c r="B79" s="19" t="s">
        <v>11</v>
      </c>
      <c r="C79" s="20">
        <v>21</v>
      </c>
      <c r="D79" s="20">
        <v>3388</v>
      </c>
      <c r="E79" s="21">
        <v>0.123</v>
      </c>
      <c r="F79" s="21">
        <v>1.153</v>
      </c>
      <c r="G79" s="21">
        <v>-1.03</v>
      </c>
      <c r="H79" s="21">
        <v>149.9438</v>
      </c>
      <c r="I79" s="21">
        <v>150.0713</v>
      </c>
      <c r="J79" s="20">
        <v>0</v>
      </c>
      <c r="K79" s="21">
        <v>0</v>
      </c>
    </row>
    <row r="80" spans="1:11" s="22" customFormat="1" ht="15">
      <c r="A80" s="24"/>
      <c r="B80" s="24"/>
      <c r="C80" s="25"/>
      <c r="D80" s="25"/>
      <c r="E80" s="26"/>
      <c r="F80" s="26"/>
      <c r="G80" s="26"/>
      <c r="H80" s="26"/>
      <c r="I80" s="26"/>
      <c r="J80" s="25"/>
      <c r="K80" s="26"/>
    </row>
    <row r="81" spans="1:11" s="22" customFormat="1" ht="15">
      <c r="A81" s="18" t="s">
        <v>46</v>
      </c>
      <c r="B81" s="19" t="s">
        <v>47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s="22" customFormat="1" ht="15">
      <c r="A82" s="24"/>
      <c r="B82" s="24"/>
      <c r="C82" s="25"/>
      <c r="D82" s="25"/>
      <c r="E82" s="26"/>
      <c r="F82" s="26"/>
      <c r="G82" s="26"/>
      <c r="H82" s="26"/>
      <c r="I82" s="26"/>
      <c r="J82" s="25"/>
      <c r="K82" s="26"/>
    </row>
    <row r="83" spans="1:11" s="22" customFormat="1" ht="15">
      <c r="A83" s="18" t="s">
        <v>60</v>
      </c>
      <c r="B83" s="19" t="s">
        <v>75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ht="15">
      <c r="A84" s="4"/>
      <c r="B84" s="4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8" t="s">
        <v>44</v>
      </c>
      <c r="B85" s="8" t="s">
        <v>94</v>
      </c>
      <c r="C85" s="16">
        <f>SUM($C$79:$C$83)</f>
        <v>21</v>
      </c>
      <c r="D85" s="16">
        <f>SUM($D$79:$D$83)</f>
        <v>3388</v>
      </c>
      <c r="E85" s="12">
        <f>SUM($E$79:$E$83)</f>
        <v>0.123</v>
      </c>
      <c r="F85" s="12">
        <f>SUM($F$79:$F$83)</f>
        <v>1.153</v>
      </c>
      <c r="G85" s="12">
        <f>SUM($G$79:$G$83)</f>
        <v>-1.03</v>
      </c>
      <c r="H85" s="12">
        <f>SUM($H$79:$H$83)</f>
        <v>149.9438</v>
      </c>
      <c r="I85" s="12">
        <f>SUM($I$79:$I$83)</f>
        <v>150.0713</v>
      </c>
      <c r="J85" s="16">
        <f>SUM($J$79:$J$83)</f>
        <v>0</v>
      </c>
      <c r="K85" s="12">
        <f>SUM($K$79:$K$83)</f>
        <v>0</v>
      </c>
    </row>
    <row r="86" spans="1:11" ht="15">
      <c r="A86" s="4"/>
      <c r="B86" s="5" t="s">
        <v>44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8" t="s">
        <v>44</v>
      </c>
      <c r="B87" s="8" t="s">
        <v>95</v>
      </c>
      <c r="C87" s="16">
        <f>SUM($C$59:$C$59)+SUM($C$76:$C$76)+SUM($C$85:$C$85)</f>
        <v>1597</v>
      </c>
      <c r="D87" s="16">
        <f>SUM($D$59:$D$59)+SUM($D$76:$D$76)+SUM($D$85:$D$85)</f>
        <v>100436145</v>
      </c>
      <c r="E87" s="12">
        <f>SUM($E$59:$E$59)+SUM($E$76:$E$76)+SUM($E$85:$E$85)</f>
        <v>592378.3635544898</v>
      </c>
      <c r="F87" s="12">
        <f>SUM($F$59:$F$59)+SUM($F$76:$F$76)+SUM($F$85:$F$85)</f>
        <v>630980.2354722099</v>
      </c>
      <c r="G87" s="12">
        <f>SUM($G$59:$G$59)+SUM($G$76:$G$76)+SUM($G$85:$G$85)</f>
        <v>-38601.87191772</v>
      </c>
      <c r="H87" s="12">
        <f>SUM($H$59:$H$59)+SUM($H$76:$H$76)+SUM($H$85:$H$85)</f>
        <v>3305659.8853052896</v>
      </c>
      <c r="I87" s="12">
        <f>SUM($I$59:$I$59)+SUM($I$76:$I$76)+SUM($I$85:$I$85)</f>
        <v>3299502.1208979096</v>
      </c>
      <c r="J87" s="16">
        <f>SUM($J$59:$J$59)+SUM($J$76:$J$76)+SUM($J$85:$J$85)</f>
        <v>26</v>
      </c>
      <c r="K87" s="12">
        <f>SUM($K$59:$K$59)+SUM($K$76:$K$76)+SUM($K$85:$K$85)</f>
        <v>802.4871</v>
      </c>
    </row>
    <row r="88" spans="1:11" ht="15">
      <c r="A88" s="4"/>
      <c r="B88" s="5" t="s">
        <v>44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4"/>
      <c r="B89" s="6" t="s">
        <v>101</v>
      </c>
      <c r="C89" s="13" t="s">
        <v>102</v>
      </c>
      <c r="D89" s="13">
        <v>1323512</v>
      </c>
      <c r="E89" s="9">
        <v>3029.6846672</v>
      </c>
      <c r="F89" s="9">
        <v>384.27947831</v>
      </c>
      <c r="G89" s="9">
        <v>2645.40518889</v>
      </c>
      <c r="H89" s="9">
        <v>32541.99005379</v>
      </c>
      <c r="I89" s="9">
        <v>31179.80992985</v>
      </c>
      <c r="J89" s="13">
        <v>0</v>
      </c>
      <c r="K89" s="9">
        <v>0</v>
      </c>
    </row>
    <row r="90" spans="10:11" ht="15">
      <c r="J90" s="59" t="s">
        <v>100</v>
      </c>
      <c r="K90" s="60"/>
    </row>
    <row r="91" spans="1:11" ht="15">
      <c r="A91" s="27" t="s">
        <v>97</v>
      </c>
      <c r="B91" s="54" t="s">
        <v>98</v>
      </c>
      <c r="C91" s="54"/>
      <c r="D91" s="54"/>
      <c r="E91" s="54"/>
      <c r="F91" s="54"/>
      <c r="G91" s="54"/>
      <c r="H91" s="54"/>
      <c r="I91" s="54"/>
      <c r="J91" s="54"/>
      <c r="K91" s="54"/>
    </row>
    <row r="92" spans="2:11" ht="15">
      <c r="B92" s="54" t="s">
        <v>99</v>
      </c>
      <c r="C92" s="54"/>
      <c r="D92" s="54"/>
      <c r="E92" s="54"/>
      <c r="F92" s="54"/>
      <c r="G92" s="54"/>
      <c r="H92" s="54"/>
      <c r="I92" s="54"/>
      <c r="J92" s="54"/>
      <c r="K92" s="54"/>
    </row>
  </sheetData>
  <mergeCells count="4">
    <mergeCell ref="A1:K1"/>
    <mergeCell ref="A2:K2"/>
    <mergeCell ref="B91:K91"/>
    <mergeCell ref="B92:K9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895350</xdr:colOff>
                <xdr:row>0</xdr:row>
                <xdr:rowOff>85725</xdr:rowOff>
              </from>
              <to>
                <xdr:col>5</xdr:col>
                <xdr:colOff>304800</xdr:colOff>
                <xdr:row>0</xdr:row>
                <xdr:rowOff>581025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5A12-1386-4223-A40F-9CCF88DC8867}">
  <sheetPr>
    <pageSetUpPr fitToPage="1"/>
  </sheetPr>
  <dimension ref="A5:Q40"/>
  <sheetViews>
    <sheetView workbookViewId="0" topLeftCell="A1">
      <selection activeCell="A5" sqref="A5"/>
    </sheetView>
  </sheetViews>
  <sheetFormatPr defaultColWidth="8.8515625" defaultRowHeight="15"/>
  <cols>
    <col min="1" max="1" width="39.57421875" style="0" customWidth="1"/>
    <col min="2" max="2" width="10.7109375" style="0" customWidth="1"/>
    <col min="3" max="4" width="11.57421875" style="0" customWidth="1"/>
    <col min="5" max="5" width="11.28125" style="0" customWidth="1"/>
    <col min="6" max="6" width="10.57421875" style="0" customWidth="1"/>
    <col min="7" max="7" width="16.28125" style="0" customWidth="1"/>
    <col min="9" max="9" width="17.28125" style="0" customWidth="1"/>
  </cols>
  <sheetData>
    <row r="5" ht="15">
      <c r="A5" s="28" t="s">
        <v>103</v>
      </c>
    </row>
    <row r="6" spans="1:6" ht="15">
      <c r="A6" s="28"/>
      <c r="F6" s="29" t="s">
        <v>104</v>
      </c>
    </row>
    <row r="7" spans="1:7" ht="15">
      <c r="A7" s="30"/>
      <c r="B7" s="58" t="s">
        <v>105</v>
      </c>
      <c r="C7" s="58"/>
      <c r="D7" s="58" t="s">
        <v>106</v>
      </c>
      <c r="E7" s="58"/>
      <c r="F7" s="58" t="s">
        <v>107</v>
      </c>
      <c r="G7" s="58"/>
    </row>
    <row r="8" spans="1:7" ht="30">
      <c r="A8" s="31"/>
      <c r="B8" s="32" t="s">
        <v>108</v>
      </c>
      <c r="C8" s="32" t="s">
        <v>109</v>
      </c>
      <c r="D8" s="32" t="s">
        <v>108</v>
      </c>
      <c r="E8" s="32" t="s">
        <v>109</v>
      </c>
      <c r="F8" s="32" t="s">
        <v>108</v>
      </c>
      <c r="G8" s="32" t="s">
        <v>109</v>
      </c>
    </row>
    <row r="9" spans="1:7" ht="15">
      <c r="A9" s="32" t="s">
        <v>110</v>
      </c>
      <c r="B9" s="32"/>
      <c r="C9" s="32"/>
      <c r="D9" s="32"/>
      <c r="E9" s="32"/>
      <c r="F9" s="32"/>
      <c r="G9" s="32"/>
    </row>
    <row r="10" spans="1:7" ht="15">
      <c r="A10" s="33" t="s">
        <v>17</v>
      </c>
      <c r="B10" s="42">
        <v>1</v>
      </c>
      <c r="C10" s="42">
        <v>226</v>
      </c>
      <c r="D10" s="43">
        <v>0</v>
      </c>
      <c r="E10" s="43">
        <v>0</v>
      </c>
      <c r="F10" s="42">
        <v>1</v>
      </c>
      <c r="G10" s="42">
        <f>C10</f>
        <v>226</v>
      </c>
    </row>
    <row r="11" spans="1:7" ht="15">
      <c r="A11" s="32" t="s">
        <v>111</v>
      </c>
      <c r="B11" s="44">
        <f>SUM(B10)</f>
        <v>1</v>
      </c>
      <c r="C11" s="44">
        <f aca="true" t="shared" si="0" ref="C11:G11">SUM(C10)</f>
        <v>226</v>
      </c>
      <c r="D11" s="45">
        <f t="shared" si="0"/>
        <v>0</v>
      </c>
      <c r="E11" s="45">
        <f t="shared" si="0"/>
        <v>0</v>
      </c>
      <c r="F11" s="44">
        <f t="shared" si="0"/>
        <v>1</v>
      </c>
      <c r="G11" s="44">
        <f t="shared" si="0"/>
        <v>226</v>
      </c>
    </row>
    <row r="12" spans="1:7" ht="15">
      <c r="A12" s="34" t="s">
        <v>112</v>
      </c>
      <c r="B12" s="44"/>
      <c r="C12" s="44"/>
      <c r="D12" s="44"/>
      <c r="E12" s="44"/>
      <c r="F12" s="44"/>
      <c r="G12" s="44"/>
    </row>
    <row r="13" spans="1:7" ht="15">
      <c r="A13" s="35" t="s">
        <v>48</v>
      </c>
      <c r="B13" s="42">
        <v>1</v>
      </c>
      <c r="C13" s="42">
        <v>1922</v>
      </c>
      <c r="D13" s="42"/>
      <c r="E13" s="42"/>
      <c r="F13" s="42">
        <f aca="true" t="shared" si="1" ref="F13:G23">B13</f>
        <v>1</v>
      </c>
      <c r="G13" s="42">
        <f t="shared" si="1"/>
        <v>1922</v>
      </c>
    </row>
    <row r="14" spans="1:7" ht="15">
      <c r="A14" s="33" t="s">
        <v>53</v>
      </c>
      <c r="B14" s="42">
        <v>1</v>
      </c>
      <c r="C14" s="42">
        <v>528</v>
      </c>
      <c r="D14" s="42"/>
      <c r="E14" s="42"/>
      <c r="F14" s="42">
        <f t="shared" si="1"/>
        <v>1</v>
      </c>
      <c r="G14" s="42">
        <f t="shared" si="1"/>
        <v>528</v>
      </c>
    </row>
    <row r="15" spans="1:7" ht="15">
      <c r="A15" s="33" t="s">
        <v>55</v>
      </c>
      <c r="B15" s="42">
        <v>1</v>
      </c>
      <c r="C15" s="42">
        <v>675</v>
      </c>
      <c r="D15" s="46">
        <v>0</v>
      </c>
      <c r="E15" s="46">
        <v>0</v>
      </c>
      <c r="F15" s="42">
        <f t="shared" si="1"/>
        <v>1</v>
      </c>
      <c r="G15" s="42">
        <f t="shared" si="1"/>
        <v>675</v>
      </c>
    </row>
    <row r="16" spans="1:7" ht="15">
      <c r="A16" s="32" t="s">
        <v>113</v>
      </c>
      <c r="B16" s="44">
        <f>SUM(B13:B15)</f>
        <v>3</v>
      </c>
      <c r="C16" s="44">
        <f>SUM(C13:C15)</f>
        <v>3125</v>
      </c>
      <c r="D16" s="43">
        <v>0</v>
      </c>
      <c r="E16" s="43">
        <v>0</v>
      </c>
      <c r="F16" s="44">
        <f>SUM(F13:F15)</f>
        <v>3</v>
      </c>
      <c r="G16" s="44">
        <f>SUM(G13:G15)</f>
        <v>3125</v>
      </c>
    </row>
    <row r="17" spans="1:7" ht="15">
      <c r="A17" s="36" t="s">
        <v>114</v>
      </c>
      <c r="B17" s="44"/>
      <c r="C17" s="44"/>
      <c r="D17" s="43"/>
      <c r="E17" s="43"/>
      <c r="F17" s="44"/>
      <c r="G17" s="44"/>
    </row>
    <row r="18" spans="1:7" ht="15">
      <c r="A18" s="35" t="s">
        <v>62</v>
      </c>
      <c r="B18" s="42">
        <v>1</v>
      </c>
      <c r="C18" s="42">
        <v>184</v>
      </c>
      <c r="D18" s="43">
        <v>0</v>
      </c>
      <c r="E18" s="43">
        <v>0</v>
      </c>
      <c r="F18" s="42">
        <f>B18</f>
        <v>1</v>
      </c>
      <c r="G18" s="42">
        <f>C18</f>
        <v>184</v>
      </c>
    </row>
    <row r="19" spans="1:7" ht="15">
      <c r="A19" s="32" t="s">
        <v>115</v>
      </c>
      <c r="B19" s="44">
        <f>SUM(B18)</f>
        <v>1</v>
      </c>
      <c r="C19" s="44">
        <f>SUM(C18)</f>
        <v>184</v>
      </c>
      <c r="D19" s="43">
        <v>0</v>
      </c>
      <c r="E19" s="43">
        <v>0</v>
      </c>
      <c r="F19" s="44">
        <f>SUM(F18)</f>
        <v>1</v>
      </c>
      <c r="G19" s="44">
        <f>SUM(G18)</f>
        <v>184</v>
      </c>
    </row>
    <row r="20" spans="1:7" ht="15">
      <c r="A20" s="34" t="s">
        <v>116</v>
      </c>
      <c r="B20" s="43"/>
      <c r="C20" s="43"/>
      <c r="D20" s="43"/>
      <c r="E20" s="43"/>
      <c r="F20" s="44"/>
      <c r="G20" s="44"/>
    </row>
    <row r="21" spans="1:7" ht="15">
      <c r="A21" s="30" t="s">
        <v>76</v>
      </c>
      <c r="B21" s="43">
        <v>1</v>
      </c>
      <c r="C21" s="43">
        <v>227</v>
      </c>
      <c r="D21" s="43">
        <v>0</v>
      </c>
      <c r="E21" s="43">
        <v>0</v>
      </c>
      <c r="F21" s="42">
        <f>B21</f>
        <v>1</v>
      </c>
      <c r="G21" s="42">
        <f>C21</f>
        <v>227</v>
      </c>
    </row>
    <row r="22" spans="1:10" ht="15">
      <c r="A22" s="30" t="s">
        <v>78</v>
      </c>
      <c r="B22" s="43">
        <v>4</v>
      </c>
      <c r="C22" s="43">
        <v>444</v>
      </c>
      <c r="D22" s="43">
        <v>0</v>
      </c>
      <c r="E22" s="43">
        <v>0</v>
      </c>
      <c r="F22" s="42">
        <f>B22</f>
        <v>4</v>
      </c>
      <c r="G22" s="42">
        <f t="shared" si="1"/>
        <v>444</v>
      </c>
      <c r="H22" s="37"/>
      <c r="I22" s="37"/>
      <c r="J22" s="37"/>
    </row>
    <row r="23" spans="1:9" ht="15">
      <c r="A23" s="33" t="s">
        <v>79</v>
      </c>
      <c r="B23" s="43">
        <v>2</v>
      </c>
      <c r="C23" s="43">
        <v>1704</v>
      </c>
      <c r="D23" s="43"/>
      <c r="E23" s="43"/>
      <c r="F23" s="42">
        <f>B23</f>
        <v>2</v>
      </c>
      <c r="G23" s="42">
        <f t="shared" si="1"/>
        <v>1704</v>
      </c>
      <c r="H23" s="37"/>
      <c r="I23" s="37"/>
    </row>
    <row r="24" spans="1:7" ht="15">
      <c r="A24" s="32" t="s">
        <v>117</v>
      </c>
      <c r="B24" s="47">
        <f>SUM(B21:B23)</f>
        <v>7</v>
      </c>
      <c r="C24" s="47">
        <f>SUM(C21:C23)</f>
        <v>2375</v>
      </c>
      <c r="D24" s="43">
        <v>0</v>
      </c>
      <c r="E24" s="43">
        <v>0</v>
      </c>
      <c r="F24" s="47">
        <f>SUM(F21:F23)</f>
        <v>7</v>
      </c>
      <c r="G24" s="47">
        <f>SUM(G21:G23)</f>
        <v>2375</v>
      </c>
    </row>
    <row r="25" spans="1:7" ht="15">
      <c r="A25" s="34" t="s">
        <v>118</v>
      </c>
      <c r="B25" s="38">
        <f>B11+B16+B19+B24</f>
        <v>12</v>
      </c>
      <c r="C25" s="38">
        <f aca="true" t="shared" si="2" ref="C25:G25">C11+C16+C19+C24</f>
        <v>5910</v>
      </c>
      <c r="D25" s="38">
        <f t="shared" si="2"/>
        <v>0</v>
      </c>
      <c r="E25" s="38">
        <f t="shared" si="2"/>
        <v>0</v>
      </c>
      <c r="F25" s="38">
        <f t="shared" si="2"/>
        <v>12</v>
      </c>
      <c r="G25" s="38">
        <f t="shared" si="2"/>
        <v>5910</v>
      </c>
    </row>
    <row r="27" ht="15">
      <c r="A27" s="39" t="s">
        <v>119</v>
      </c>
    </row>
    <row r="28" spans="1:7" ht="15">
      <c r="A28" s="40" t="s">
        <v>120</v>
      </c>
      <c r="B28" s="55"/>
      <c r="C28" s="55"/>
      <c r="D28" s="55"/>
      <c r="E28" s="55"/>
      <c r="F28" s="55"/>
      <c r="G28" s="55"/>
    </row>
    <row r="29" spans="1:7" ht="15">
      <c r="A29" s="32" t="s">
        <v>110</v>
      </c>
      <c r="B29" s="55"/>
      <c r="C29" s="55"/>
      <c r="D29" s="55"/>
      <c r="E29" s="55"/>
      <c r="F29" s="55"/>
      <c r="G29" s="55"/>
    </row>
    <row r="30" spans="1:7" ht="15">
      <c r="A30" s="33" t="s">
        <v>17</v>
      </c>
      <c r="B30" s="55" t="s">
        <v>121</v>
      </c>
      <c r="C30" s="55"/>
      <c r="D30" s="55"/>
      <c r="E30" s="55"/>
      <c r="F30" s="55"/>
      <c r="G30" s="55"/>
    </row>
    <row r="31" spans="1:7" ht="14.45" customHeight="1">
      <c r="A31" s="34" t="s">
        <v>112</v>
      </c>
      <c r="B31" s="55"/>
      <c r="C31" s="55"/>
      <c r="D31" s="55"/>
      <c r="E31" s="55"/>
      <c r="F31" s="55"/>
      <c r="G31" s="55"/>
    </row>
    <row r="32" spans="1:7" ht="14.45" customHeight="1">
      <c r="A32" s="35" t="s">
        <v>48</v>
      </c>
      <c r="B32" s="55" t="s">
        <v>122</v>
      </c>
      <c r="C32" s="55"/>
      <c r="D32" s="55"/>
      <c r="E32" s="55"/>
      <c r="F32" s="55"/>
      <c r="G32" s="55"/>
    </row>
    <row r="33" spans="1:7" ht="14.45" customHeight="1">
      <c r="A33" s="33" t="s">
        <v>53</v>
      </c>
      <c r="B33" s="55" t="s">
        <v>123</v>
      </c>
      <c r="C33" s="55"/>
      <c r="D33" s="55"/>
      <c r="E33" s="55"/>
      <c r="F33" s="55"/>
      <c r="G33" s="55"/>
    </row>
    <row r="34" spans="1:7" ht="14.45" customHeight="1">
      <c r="A34" s="33" t="s">
        <v>55</v>
      </c>
      <c r="B34" s="55" t="s">
        <v>124</v>
      </c>
      <c r="C34" s="55"/>
      <c r="D34" s="55"/>
      <c r="E34" s="55"/>
      <c r="F34" s="55"/>
      <c r="G34" s="55"/>
    </row>
    <row r="35" spans="1:7" ht="15.6" customHeight="1">
      <c r="A35" s="34" t="s">
        <v>114</v>
      </c>
      <c r="B35" s="55"/>
      <c r="C35" s="55"/>
      <c r="D35" s="55"/>
      <c r="E35" s="55"/>
      <c r="F35" s="55"/>
      <c r="G35" s="55"/>
    </row>
    <row r="36" spans="1:7" ht="15.6" customHeight="1">
      <c r="A36" s="35" t="s">
        <v>62</v>
      </c>
      <c r="B36" s="55" t="s">
        <v>125</v>
      </c>
      <c r="C36" s="55"/>
      <c r="D36" s="55"/>
      <c r="E36" s="55"/>
      <c r="F36" s="55"/>
      <c r="G36" s="55"/>
    </row>
    <row r="37" spans="1:7" ht="15">
      <c r="A37" s="34" t="s">
        <v>116</v>
      </c>
      <c r="B37" s="55"/>
      <c r="C37" s="55"/>
      <c r="D37" s="55"/>
      <c r="E37" s="55"/>
      <c r="F37" s="55"/>
      <c r="G37" s="55"/>
    </row>
    <row r="38" spans="1:7" ht="15" customHeight="1">
      <c r="A38" s="35" t="s">
        <v>76</v>
      </c>
      <c r="B38" s="55" t="s">
        <v>126</v>
      </c>
      <c r="C38" s="55"/>
      <c r="D38" s="55"/>
      <c r="E38" s="55"/>
      <c r="F38" s="55"/>
      <c r="G38" s="55"/>
    </row>
    <row r="39" spans="1:17" s="41" customFormat="1" ht="28.9" customHeight="1">
      <c r="A39" s="35" t="s">
        <v>78</v>
      </c>
      <c r="B39" s="56" t="s">
        <v>127</v>
      </c>
      <c r="C39" s="56"/>
      <c r="D39" s="56"/>
      <c r="E39" s="56"/>
      <c r="F39" s="56"/>
      <c r="G39" s="56"/>
      <c r="H39"/>
      <c r="I39"/>
      <c r="J39"/>
      <c r="K39"/>
      <c r="L39"/>
      <c r="M39"/>
      <c r="N39"/>
      <c r="O39"/>
      <c r="P39"/>
      <c r="Q39"/>
    </row>
    <row r="40" spans="1:17" s="41" customFormat="1" ht="13.9" customHeight="1">
      <c r="A40" s="33" t="s">
        <v>79</v>
      </c>
      <c r="B40" s="57" t="s">
        <v>128</v>
      </c>
      <c r="C40" s="57"/>
      <c r="D40" s="57"/>
      <c r="E40" s="57"/>
      <c r="F40" s="57"/>
      <c r="G40" s="57"/>
      <c r="H40"/>
      <c r="I40"/>
      <c r="J40"/>
      <c r="K40"/>
      <c r="L40"/>
      <c r="M40"/>
      <c r="N40"/>
      <c r="O40"/>
      <c r="P40"/>
      <c r="Q40"/>
    </row>
  </sheetData>
  <mergeCells count="16">
    <mergeCell ref="B30:G30"/>
    <mergeCell ref="B7:C7"/>
    <mergeCell ref="D7:E7"/>
    <mergeCell ref="F7:G7"/>
    <mergeCell ref="B28:G28"/>
    <mergeCell ref="B29:G29"/>
    <mergeCell ref="B37:G37"/>
    <mergeCell ref="B38:G38"/>
    <mergeCell ref="B39:G39"/>
    <mergeCell ref="B40:G40"/>
    <mergeCell ref="B31:G31"/>
    <mergeCell ref="B32:G32"/>
    <mergeCell ref="B33:G33"/>
    <mergeCell ref="B34:G34"/>
    <mergeCell ref="B35:G35"/>
    <mergeCell ref="B36:G3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4"/>
  <drawing r:id="rId3"/>
  <legacyDrawing r:id="rId2"/>
  <oleObjects>
    <mc:AlternateContent xmlns:mc="http://schemas.openxmlformats.org/markup-compatibility/2006">
      <mc:Choice Requires="x14">
        <oleObject progId="Word.Picture.8" shapeId="2050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57150</xdr:colOff>
                <xdr:row>3</xdr:row>
                <xdr:rowOff>171450</xdr:rowOff>
              </to>
            </anchor>
          </objectPr>
        </oleObject>
      </mc:Choice>
      <mc:Fallback>
        <oleObject progId="Word.Picture.8" shapeId="2050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2021-06-04T10:12:59Z</cp:lastPrinted>
  <dcterms:created xsi:type="dcterms:W3CDTF">2021-06-04T05:17:54Z</dcterms:created>
  <dcterms:modified xsi:type="dcterms:W3CDTF">2021-06-08T06:06:43Z</dcterms:modified>
  <cp:category/>
  <cp:version/>
  <cp:contentType/>
  <cp:contentStatus/>
</cp:coreProperties>
</file>