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0730" windowHeight="11160" activeTab="0"/>
  </bookViews>
  <sheets>
    <sheet name="Mar 23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<sst xmlns="http://schemas.openxmlformats.org/spreadsheetml/2006/main" count="217" uniqueCount="129">
  <si>
    <t xml:space="preserve">Monthly Report for the month of March 2023 </t>
  </si>
  <si>
    <t xml:space="preserve">Sr </t>
  </si>
  <si>
    <t xml:space="preserve">Scheme Name </t>
  </si>
  <si>
    <t>No. of Schemes as on March 31, 2023</t>
  </si>
  <si>
    <t>No. of Folios as on March 31, 2023</t>
  </si>
  <si>
    <t>Funds Mobilized for the month of March 2023 (INR in crore)</t>
  </si>
  <si>
    <t>Net Inflow (+ve)/Outflow (-ve) for the month of March 2023 (INR in crore)</t>
  </si>
  <si>
    <t>Net Assets Under Management as on March 31, 2023 (INR in crore)</t>
  </si>
  <si>
    <t>Average Net Assets Under Management for the month March 2023 (INR in crore)</t>
  </si>
  <si>
    <t>No. of segregated portfolios created as on March 31, 2023</t>
  </si>
  <si>
    <t>Net Assets Under Management in segregated portfolio as on March 31, 2023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</si>
  <si>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</si>
  <si>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</si>
  <si>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</si>
  <si>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</si>
  <si>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</si>
  <si>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</si>
  <si>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</si>
  <si>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</si>
  <si>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</si>
  <si>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</si>
  <si>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</si>
  <si>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</si>
  <si>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</si>
  <si>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</si>
  <si>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</si>
  <si>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</si>
  <si>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</si>
  <si>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</si>
  <si>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</si>
  <si>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</si>
  <si>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</si>
  <si>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</si>
  <si>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</si>
  <si>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</si>
  <si>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</si>
  <si>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</si>
  <si>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</si>
  <si>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</si>
  <si>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</si>
  <si>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</si>
  <si>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</si>
  <si>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</si>
  <si>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</si>
  <si>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</si>
  <si>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</si>
  <si>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</si>
  <si>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</si>
  <si>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</si>
  <si>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</si>
  <si>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</si>
  <si>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</si>
  <si>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</si>
  <si>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</si>
  <si>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</si>
  <si>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</si>
  <si>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</si>
  <si>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</si>
  <si>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</si>
  <si>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</si>
  <si>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</si>
  <si>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</si>
  <si>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</si>
  <si>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</si>
  <si>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</si>
  <si>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</si>
  <si>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</si>
  <si>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</si>
  <si>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</si>
  <si>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</si>
  <si>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</si>
  <si>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</si>
  <si>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</si>
  <si>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</si>
  <si>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</si>
  <si>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</si>
  <si>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</si>
  <si>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</si>
  <si>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</si>
  <si>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</si>
  <si>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</si>
  <si>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</si>
  <si>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</si>
  <si>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</si>
  <si>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</si>
  <si>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</si>
  <si>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</si>
  <si>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</si>
  <si>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</si>
  <si>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</si>
  <si>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</si>
  <si>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</si>
  <si>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</si>
  <si>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</si>
  <si>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</si>
  <si>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</si>
  <si>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</si>
  <si>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</si>
  <si>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</si>
  <si>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March 2023 (INR in crore)</t>
  </si>
  <si>
    <t>** Data in respect Fund of Funds Domestic is shown for information only. The same is included in the respective underlying schemes.</t>
  </si>
  <si>
    <t>Fund of Funds Scheme (Domestic) **</t>
  </si>
  <si>
    <t>##  76</t>
  </si>
  <si>
    <t xml:space="preserve">## Includes NFO - Kotak Silver ETF Fund of Fund </t>
  </si>
  <si>
    <t xml:space="preserve">NEW SCHEMES LAUNCHED DURING MARCH 2023 (ALLOTMENT COMPLETED)     </t>
  </si>
  <si>
    <t xml:space="preserve"> (Rs. in Crore)</t>
  </si>
  <si>
    <t>Open End</t>
  </si>
  <si>
    <t>Close End</t>
  </si>
  <si>
    <t>Total</t>
  </si>
  <si>
    <t>No. of Schemes</t>
  </si>
  <si>
    <t>Funds mobilized</t>
  </si>
  <si>
    <t>A. Income/Debt Oriented Schemes</t>
  </si>
  <si>
    <t>Subtotal "A"</t>
  </si>
  <si>
    <t>B. Growth/Equity Oriented Schemes</t>
  </si>
  <si>
    <t>Subtotal "B"</t>
  </si>
  <si>
    <t>C. Other Schemes</t>
  </si>
  <si>
    <t>Subtotal "C"</t>
  </si>
  <si>
    <t>Total A + B + C</t>
  </si>
  <si>
    <t xml:space="preserve">*NEW SCHEMES LAUNCHED : </t>
  </si>
  <si>
    <t>Open End Schemes</t>
  </si>
  <si>
    <t>UTI Long Duration Fund</t>
  </si>
  <si>
    <t>SBI Dividend Yield Fund</t>
  </si>
  <si>
    <t>HDFC MNC FUND</t>
  </si>
  <si>
    <t>Navi ELSS Tax Saver Nifty 50 Index Fund</t>
  </si>
  <si>
    <t>Aditya Birla Sun Life CRISIL Overnight Fund AI Index ETF; Axis S&amp;P BSE Sensex ETF; ICICI Prudential Nifty PSU Bank ETF; Mirae Asset Nifty 100 Volatility 30 ETF; Mirae Asset Nifty 8-13 Year G-Sec ETF</t>
  </si>
  <si>
    <t>Bandhan US Treasury Bond 0-1 year Fund of Fund</t>
  </si>
  <si>
    <t>Aditya Birla Sun Life Fixed Term Plan - Series UF (180 days)and Series UJ (1110 days); Axis Fixed Term Plan Series 112 (1143 DAYS), Series 113 (1228 Days) and  Series 114 (83 Days); HDFC FMP 1269D March 2023 - Series 47; ICICI Prudential Fixed Maturity Plan Series 88 - 1303 Days Plan S and Series 88- Plan U;  Kotak FMP Series 307, Series 308, Series 309 and Series 310; Mirae Asset Fixed Maturity Plan Series V Plan 2; NIPPON INDIA FIXED HORIZON FUND XLV SERIES 4 and SERIES 5; SBI Fixed Maturity Plan (FMP)-Series 79 (1130 Days), Series 80 (366 Days), Series 81 (1157 Days) and Series 82 (91 Days); TRUSTMF Fixed Maturity Plan - Series II (1196 Days); Union Fixed Maturity Plan – Series 13 (1114 days)</t>
  </si>
  <si>
    <t>Released on 13-Apr-2023</t>
  </si>
  <si>
    <t>Aditya Birla Sun Life CRISIL IBX Gilt Apr 2028 Index Fund; Aditya Birla Sun Life Nifty SDL Sep 2027 Index Fund; BARODA BNP PARIBAS NIFTY SDL DECEMBER 2028 INDEX FUND; HDFC NIFTY G-Sec Apr 2029 Index Fund; HDFC NIFTY G-Sec Jun 2036 Index Fund; HDFC NIFTY SDL Plus G-Sec Jun 2027 40:60  Index Fund; HSBC CRISIL IBX Gilt June 2027 Index Fund; Invesco India Nifty G-sec Jul 2027 Index Fund, Invesco India Nifty G-sec Sep 2032 Index Fund; Mirae Asset Nifty SDL June 2028 Index Fund; Motilal Oswal Nifty G-sec May 2029 Index Fund; NIPPON INDIA NIFTY G-SEC OCT 2028 MATURITY INDEX FUND; Kotak Nifty SDL Jul 2028 Index Fund; UTI Nifty SDL Plus AAA PSU Bond Apr 2028 75:25 Index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</si>
</sst>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7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65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43" fontId="20" fillId="0" borderId="10" xfId="18" applyFont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164" fontId="18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18" applyNumberFormat="1" applyFont="1" applyBorder="1" applyAlignment="1">
      <alignment horizontal="right" vertical="center"/>
    </xf>
    <xf numFmtId="43" fontId="18" fillId="0" borderId="10" xfId="18" applyFont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 wrapText="1"/>
    </xf>
    <xf numFmtId="0" fontId="23" fillId="0" borderId="0" xfId="0" applyFont="1"/>
    <xf numFmtId="164" fontId="0" fillId="0" borderId="0" xfId="18" applyNumberFormat="1" applyFont="1" applyFill="1"/>
    <xf numFmtId="164" fontId="25" fillId="0" borderId="0" xfId="18" applyNumberFormat="1" applyFont="1" applyFill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top" wrapText="1"/>
    </xf>
    <xf numFmtId="164" fontId="23" fillId="0" borderId="10" xfId="18" applyNumberFormat="1" applyFont="1" applyFill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164" fontId="0" fillId="0" borderId="10" xfId="18" applyNumberFormat="1" applyFont="1" applyFill="1" applyBorder="1" applyAlignment="1">
      <alignment vertical="top" wrapText="1"/>
    </xf>
    <xf numFmtId="164" fontId="24" fillId="0" borderId="10" xfId="18" applyNumberFormat="1" applyFont="1" applyFill="1" applyBorder="1" applyAlignment="1">
      <alignment vertical="top" wrapText="1"/>
    </xf>
    <xf numFmtId="164" fontId="0" fillId="0" borderId="10" xfId="18" applyNumberFormat="1" applyFont="1" applyBorder="1"/>
    <xf numFmtId="164" fontId="23" fillId="0" borderId="10" xfId="18" applyNumberFormat="1" applyFont="1" applyFill="1" applyBorder="1" applyAlignment="1" quotePrefix="1">
      <alignment horizontal="right"/>
    </xf>
    <xf numFmtId="164" fontId="0" fillId="0" borderId="10" xfId="18" applyNumberFormat="1" applyFont="1" applyFill="1" applyBorder="1" applyAlignment="1" quotePrefix="1">
      <alignment horizontal="right"/>
    </xf>
    <xf numFmtId="0" fontId="26" fillId="0" borderId="10" xfId="0" applyFont="1" applyBorder="1" applyAlignment="1">
      <alignment vertical="center" wrapText="1"/>
    </xf>
    <xf numFmtId="0" fontId="23" fillId="0" borderId="11" xfId="0" applyFont="1" applyBorder="1"/>
    <xf numFmtId="164" fontId="0" fillId="0" borderId="10" xfId="18" applyNumberFormat="1" applyFont="1" applyFill="1" applyBorder="1"/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64" fontId="23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25" fillId="0" borderId="0" xfId="0" applyFont="1"/>
    <xf numFmtId="0" fontId="25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10" xfId="0" applyFont="1" applyBorder="1"/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64" fontId="0" fillId="0" borderId="0" xfId="18" applyNumberFormat="1" applyFont="1" applyFill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vertical="top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4" fontId="26" fillId="0" borderId="14" xfId="18" applyNumberFormat="1" applyFont="1" applyFill="1" applyBorder="1" applyAlignment="1">
      <alignment horizontal="left" vertical="top" wrapText="1"/>
    </xf>
    <xf numFmtId="164" fontId="26" fillId="0" borderId="15" xfId="18" applyNumberFormat="1" applyFont="1" applyFill="1" applyBorder="1" applyAlignment="1">
      <alignment horizontal="left" vertical="top" wrapText="1"/>
    </xf>
    <xf numFmtId="164" fontId="26" fillId="0" borderId="16" xfId="18" applyNumberFormat="1" applyFont="1" applyFill="1" applyBorder="1" applyAlignment="1">
      <alignment horizontal="left" vertical="top" wrapText="1"/>
    </xf>
    <xf numFmtId="164" fontId="26" fillId="0" borderId="10" xfId="18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64" fontId="23" fillId="0" borderId="10" xfId="18" applyNumberFormat="1" applyFont="1" applyFill="1" applyBorder="1" applyAlignment="1">
      <alignment horizontal="center"/>
    </xf>
    <xf numFmtId="164" fontId="0" fillId="0" borderId="10" xfId="18" applyNumberFormat="1" applyFont="1" applyFill="1" applyBorder="1" applyAlignment="1">
      <alignment horizontal="left" vertical="top" wrapText="1"/>
    </xf>
    <xf numFmtId="164" fontId="25" fillId="0" borderId="10" xfId="18" applyNumberFormat="1" applyFont="1" applyFill="1" applyBorder="1" applyAlignment="1">
      <alignment horizontal="left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800100</xdr:colOff>
          <xdr:row>0</xdr:row>
          <xdr:rowOff>66675</xdr:rowOff>
        </xdr:from>
        <xdr:to>
          <xdr:col>5</xdr:col>
          <xdr:colOff>209550</xdr:colOff>
          <xdr:row>0</xdr:row>
          <xdr:rowOff>561975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51" name="Object 3" hidden="1">
              <a:extLst xmlns:a="http://schemas.openxmlformats.org/drawingml/2006/main"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92447121-B6B9-4547-9C5E-537F6758B52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52" name="Object 4" hidden="1">
              <a:extLst xmlns:a="http://schemas.openxmlformats.org/drawingml/2006/main"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148E2738-09D8-4F71-AC2A-A16F93D79634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3" width="14.8515625" style="1" customWidth="1"/>
    <col min="4" max="4" width="14.140625" style="1" customWidth="1"/>
    <col min="5" max="9" width="15.28125" style="1" bestFit="1" customWidth="1"/>
    <col min="10" max="10" width="13.710937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99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2" t="s">
        <v>13</v>
      </c>
      <c r="B5" s="3" t="s">
        <v>14</v>
      </c>
      <c r="C5" s="8"/>
      <c r="D5" s="8"/>
      <c r="E5" s="8"/>
      <c r="F5" s="8"/>
      <c r="G5" s="8"/>
      <c r="H5" s="8"/>
      <c r="I5" s="8"/>
      <c r="J5" s="17"/>
      <c r="K5" s="8"/>
    </row>
    <row r="6" spans="1:11" ht="15">
      <c r="A6" s="18" t="s">
        <v>15</v>
      </c>
      <c r="B6" s="19" t="s">
        <v>16</v>
      </c>
      <c r="C6" s="20">
        <v>32</v>
      </c>
      <c r="D6" s="20">
        <v>628550</v>
      </c>
      <c r="E6" s="21">
        <v>476647.4014982</v>
      </c>
      <c r="F6" s="21">
        <v>484785.63796704</v>
      </c>
      <c r="G6" s="21">
        <v>-8138.23646883946</v>
      </c>
      <c r="H6" s="21">
        <v>95625.58011598</v>
      </c>
      <c r="I6" s="21">
        <v>123909.32441123</v>
      </c>
      <c r="J6" s="20">
        <v>0</v>
      </c>
      <c r="K6" s="21">
        <v>0</v>
      </c>
    </row>
    <row r="7" spans="1:11" ht="15">
      <c r="A7" s="18" t="s">
        <v>17</v>
      </c>
      <c r="B7" s="19" t="s">
        <v>18</v>
      </c>
      <c r="C7" s="20">
        <v>36</v>
      </c>
      <c r="D7" s="20">
        <v>1773500</v>
      </c>
      <c r="E7" s="21">
        <v>321565.79904564</v>
      </c>
      <c r="F7" s="21">
        <v>378489.92582655</v>
      </c>
      <c r="G7" s="21">
        <v>-56924.12678091</v>
      </c>
      <c r="H7" s="21">
        <v>332498.15397999</v>
      </c>
      <c r="I7" s="21">
        <v>409884.68267113</v>
      </c>
      <c r="J7" s="20">
        <v>0</v>
      </c>
      <c r="K7" s="21">
        <v>0</v>
      </c>
    </row>
    <row r="8" spans="1:11" ht="15">
      <c r="A8" s="18" t="s">
        <v>19</v>
      </c>
      <c r="B8" s="19" t="s">
        <v>20</v>
      </c>
      <c r="C8" s="20">
        <v>25</v>
      </c>
      <c r="D8" s="20">
        <v>633103</v>
      </c>
      <c r="E8" s="21">
        <v>15315.70306942</v>
      </c>
      <c r="F8" s="21">
        <v>25596.46284742</v>
      </c>
      <c r="G8" s="21">
        <v>-10280.759778</v>
      </c>
      <c r="H8" s="21">
        <v>79122.51289769</v>
      </c>
      <c r="I8" s="21">
        <v>85469.52503494</v>
      </c>
      <c r="J8" s="20">
        <v>0</v>
      </c>
      <c r="K8" s="21">
        <v>0</v>
      </c>
    </row>
    <row r="9" spans="1:11" ht="15">
      <c r="A9" s="18" t="s">
        <v>21</v>
      </c>
      <c r="B9" s="19" t="s">
        <v>22</v>
      </c>
      <c r="C9" s="20">
        <v>21</v>
      </c>
      <c r="D9" s="20">
        <v>940074</v>
      </c>
      <c r="E9" s="21">
        <v>9534.34807007</v>
      </c>
      <c r="F9" s="21">
        <v>15713.99878196</v>
      </c>
      <c r="G9" s="21">
        <v>-6179.65071189</v>
      </c>
      <c r="H9" s="21">
        <v>86692.52761761</v>
      </c>
      <c r="I9" s="21">
        <v>89490.96077831</v>
      </c>
      <c r="J9" s="20">
        <v>1</v>
      </c>
      <c r="K9" s="21">
        <v>0</v>
      </c>
    </row>
    <row r="10" spans="1:11" ht="15">
      <c r="A10" s="18" t="s">
        <v>23</v>
      </c>
      <c r="B10" s="19" t="s">
        <v>24</v>
      </c>
      <c r="C10" s="20">
        <v>22</v>
      </c>
      <c r="D10" s="20">
        <v>422082</v>
      </c>
      <c r="E10" s="21">
        <v>26294.5433476</v>
      </c>
      <c r="F10" s="21">
        <v>37716.18851604</v>
      </c>
      <c r="G10" s="21">
        <v>-11421.64516844</v>
      </c>
      <c r="H10" s="21">
        <v>108468.11987374</v>
      </c>
      <c r="I10" s="21">
        <v>113374.54318701</v>
      </c>
      <c r="J10" s="20">
        <v>0</v>
      </c>
      <c r="K10" s="21">
        <v>0</v>
      </c>
    </row>
    <row r="11" spans="1:11" ht="15">
      <c r="A11" s="18" t="s">
        <v>25</v>
      </c>
      <c r="B11" s="19" t="s">
        <v>26</v>
      </c>
      <c r="C11" s="20">
        <v>25</v>
      </c>
      <c r="D11" s="20">
        <v>507214</v>
      </c>
      <c r="E11" s="21">
        <v>8246.8171741</v>
      </c>
      <c r="F11" s="21">
        <v>8565.85454708</v>
      </c>
      <c r="G11" s="21">
        <v>-319.037372980005</v>
      </c>
      <c r="H11" s="21">
        <v>91238.61203153</v>
      </c>
      <c r="I11" s="21">
        <v>90588.81232917</v>
      </c>
      <c r="J11" s="20">
        <v>0</v>
      </c>
      <c r="K11" s="21">
        <v>0</v>
      </c>
    </row>
    <row r="12" spans="1:11" ht="15">
      <c r="A12" s="18" t="s">
        <v>27</v>
      </c>
      <c r="B12" s="19" t="s">
        <v>28</v>
      </c>
      <c r="C12" s="20">
        <v>15</v>
      </c>
      <c r="D12" s="20">
        <v>256052</v>
      </c>
      <c r="E12" s="21">
        <v>2071.68045956</v>
      </c>
      <c r="F12" s="21">
        <v>1102.74108615</v>
      </c>
      <c r="G12" s="21">
        <v>968.939373409999</v>
      </c>
      <c r="H12" s="21">
        <v>27090.56178032</v>
      </c>
      <c r="I12" s="21">
        <v>25912.64158257</v>
      </c>
      <c r="J12" s="20">
        <v>3</v>
      </c>
      <c r="K12" s="21">
        <v>0</v>
      </c>
    </row>
    <row r="13" spans="1:11" ht="15">
      <c r="A13" s="18" t="s">
        <v>29</v>
      </c>
      <c r="B13" s="19" t="s">
        <v>30</v>
      </c>
      <c r="C13" s="20">
        <v>12</v>
      </c>
      <c r="D13" s="20">
        <v>106926</v>
      </c>
      <c r="E13" s="21">
        <v>320.73186513</v>
      </c>
      <c r="F13" s="21">
        <v>192.5251462</v>
      </c>
      <c r="G13" s="21">
        <v>128.20671893</v>
      </c>
      <c r="H13" s="21">
        <v>8894.71323699</v>
      </c>
      <c r="I13" s="21">
        <v>8704.9488695</v>
      </c>
      <c r="J13" s="20">
        <v>0</v>
      </c>
      <c r="K13" s="21">
        <v>0</v>
      </c>
    </row>
    <row r="14" spans="1:11" ht="15">
      <c r="A14" s="18" t="s">
        <v>31</v>
      </c>
      <c r="B14" s="19" t="s">
        <v>32</v>
      </c>
      <c r="C14" s="20">
        <v>7</v>
      </c>
      <c r="D14" s="20">
        <v>45546</v>
      </c>
      <c r="E14" s="21">
        <v>4722.9910253</v>
      </c>
      <c r="F14" s="21">
        <v>47.99960923</v>
      </c>
      <c r="G14" s="21">
        <v>4674.99141607</v>
      </c>
      <c r="H14" s="21">
        <v>8797.8767456</v>
      </c>
      <c r="I14" s="21">
        <v>4647.6619553</v>
      </c>
      <c r="J14" s="20">
        <v>0</v>
      </c>
      <c r="K14" s="21">
        <v>0</v>
      </c>
    </row>
    <row r="15" spans="1:11" ht="15">
      <c r="A15" s="18" t="s">
        <v>33</v>
      </c>
      <c r="B15" s="19" t="s">
        <v>34</v>
      </c>
      <c r="C15" s="20">
        <v>22</v>
      </c>
      <c r="D15" s="20">
        <v>229940</v>
      </c>
      <c r="E15" s="21">
        <v>6427.32371631</v>
      </c>
      <c r="F15" s="21">
        <v>766.571831650001</v>
      </c>
      <c r="G15" s="21">
        <v>5660.75188466</v>
      </c>
      <c r="H15" s="21">
        <v>29286.89035995</v>
      </c>
      <c r="I15" s="21">
        <v>24019.39422502</v>
      </c>
      <c r="J15" s="20">
        <v>0</v>
      </c>
      <c r="K15" s="21">
        <v>0</v>
      </c>
    </row>
    <row r="16" spans="1:11" ht="15">
      <c r="A16" s="18" t="s">
        <v>35</v>
      </c>
      <c r="B16" s="19" t="s">
        <v>36</v>
      </c>
      <c r="C16" s="20">
        <v>21</v>
      </c>
      <c r="D16" s="20">
        <v>617379</v>
      </c>
      <c r="E16" s="21">
        <v>19261.04606094</v>
      </c>
      <c r="F16" s="21">
        <v>3634.8817785</v>
      </c>
      <c r="G16" s="21">
        <v>15626.16428244</v>
      </c>
      <c r="H16" s="21">
        <v>130766.62457795</v>
      </c>
      <c r="I16" s="21">
        <v>116845.19044666</v>
      </c>
      <c r="J16" s="20">
        <v>0</v>
      </c>
      <c r="K16" s="21">
        <v>0</v>
      </c>
    </row>
    <row r="17" spans="1:11" ht="15">
      <c r="A17" s="18" t="s">
        <v>37</v>
      </c>
      <c r="B17" s="19" t="s">
        <v>38</v>
      </c>
      <c r="C17" s="20">
        <v>15</v>
      </c>
      <c r="D17" s="20">
        <v>246438</v>
      </c>
      <c r="E17" s="21">
        <v>1022.24657018</v>
      </c>
      <c r="F17" s="21">
        <v>865.37078247</v>
      </c>
      <c r="G17" s="21">
        <v>156.87578771</v>
      </c>
      <c r="H17" s="21">
        <v>24776.35291953</v>
      </c>
      <c r="I17" s="21">
        <v>24364.04315713</v>
      </c>
      <c r="J17" s="20">
        <v>3</v>
      </c>
      <c r="K17" s="21">
        <v>0</v>
      </c>
    </row>
    <row r="18" spans="1:11" ht="15">
      <c r="A18" s="18" t="s">
        <v>39</v>
      </c>
      <c r="B18" s="19" t="s">
        <v>40</v>
      </c>
      <c r="C18" s="20">
        <v>23</v>
      </c>
      <c r="D18" s="20">
        <v>297318</v>
      </c>
      <c r="E18" s="21">
        <v>9253.45179471</v>
      </c>
      <c r="F18" s="21">
        <v>2757.20009363</v>
      </c>
      <c r="G18" s="21">
        <v>6496.25170108</v>
      </c>
      <c r="H18" s="21">
        <v>80517.19393968</v>
      </c>
      <c r="I18" s="21">
        <v>73613.89264693</v>
      </c>
      <c r="J18" s="20">
        <v>0</v>
      </c>
      <c r="K18" s="21">
        <v>0</v>
      </c>
    </row>
    <row r="19" spans="1:11" ht="15">
      <c r="A19" s="18" t="s">
        <v>41</v>
      </c>
      <c r="B19" s="19" t="s">
        <v>42</v>
      </c>
      <c r="C19" s="20">
        <v>22</v>
      </c>
      <c r="D19" s="20">
        <v>176253</v>
      </c>
      <c r="E19" s="21">
        <v>4837.26435186</v>
      </c>
      <c r="F19" s="21">
        <v>406.69190341</v>
      </c>
      <c r="G19" s="21">
        <v>4430.57244845</v>
      </c>
      <c r="H19" s="21">
        <v>21458.09589865</v>
      </c>
      <c r="I19" s="21">
        <v>17472.81411124</v>
      </c>
      <c r="J19" s="20">
        <v>0</v>
      </c>
      <c r="K19" s="21">
        <v>0</v>
      </c>
    </row>
    <row r="20" spans="1:11" ht="15">
      <c r="A20" s="18" t="s">
        <v>43</v>
      </c>
      <c r="B20" s="19" t="s">
        <v>44</v>
      </c>
      <c r="C20" s="20">
        <v>5</v>
      </c>
      <c r="D20" s="20">
        <v>42565</v>
      </c>
      <c r="E20" s="21">
        <v>1996.25241714</v>
      </c>
      <c r="F20" s="21">
        <v>60.53209842</v>
      </c>
      <c r="G20" s="21">
        <v>1935.72031872</v>
      </c>
      <c r="H20" s="21">
        <v>3759.83732315</v>
      </c>
      <c r="I20" s="21">
        <v>2034.20354086</v>
      </c>
      <c r="J20" s="20">
        <v>0</v>
      </c>
      <c r="K20" s="21">
        <v>0</v>
      </c>
    </row>
    <row r="21" spans="1:11" ht="15">
      <c r="A21" s="18" t="s">
        <v>45</v>
      </c>
      <c r="B21" s="19" t="s">
        <v>46</v>
      </c>
      <c r="C21" s="20">
        <v>12</v>
      </c>
      <c r="D21" s="20">
        <v>236780</v>
      </c>
      <c r="E21" s="21">
        <v>1993.38307035</v>
      </c>
      <c r="F21" s="21">
        <v>5692.53248144</v>
      </c>
      <c r="G21" s="21">
        <v>-3699.14941109</v>
      </c>
      <c r="H21" s="21">
        <v>52988.70999258</v>
      </c>
      <c r="I21" s="21">
        <v>55216.50694162</v>
      </c>
      <c r="J21" s="20">
        <v>0</v>
      </c>
      <c r="K21" s="21">
        <v>0</v>
      </c>
    </row>
    <row r="22" spans="1:11" ht="30">
      <c r="A22" s="6" t="s">
        <v>47</v>
      </c>
      <c r="B22" s="22" t="s">
        <v>48</v>
      </c>
      <c r="C22" s="14">
        <f>SUM($C$6:$C$21)</f>
        <v>315</v>
      </c>
      <c r="D22" s="14">
        <f>SUM($D$6:$D$21)</f>
        <v>7159720</v>
      </c>
      <c r="E22" s="10">
        <f>SUM($E$6:$E$21)</f>
        <v>909510.9835365101</v>
      </c>
      <c r="F22" s="10">
        <f>SUM($F$6:$F$21)</f>
        <v>966395.11529719</v>
      </c>
      <c r="G22" s="10">
        <f>SUM($G$6:$G$21)</f>
        <v>-56884.13176067946</v>
      </c>
      <c r="H22" s="10">
        <f>SUM($H$6:$H$21)</f>
        <v>1181982.36329094</v>
      </c>
      <c r="I22" s="10">
        <f>SUM($I$6:$I$21)</f>
        <v>1265549.1458886198</v>
      </c>
      <c r="J22" s="14">
        <f>SUM($J$6:$J$21)</f>
        <v>7</v>
      </c>
      <c r="K22" s="10">
        <f>SUM($K$6:$K$21)</f>
        <v>0</v>
      </c>
    </row>
    <row r="23" spans="1:11" ht="15">
      <c r="A23" s="8"/>
      <c r="B23" s="5" t="s">
        <v>47</v>
      </c>
      <c r="C23" s="15"/>
      <c r="D23" s="15"/>
      <c r="E23" s="11"/>
      <c r="F23" s="11"/>
      <c r="G23" s="11"/>
      <c r="H23" s="11"/>
      <c r="I23" s="11"/>
      <c r="J23" s="15"/>
      <c r="K23" s="11"/>
    </row>
    <row r="24" spans="1:11" ht="15.75">
      <c r="A24" s="2" t="s">
        <v>49</v>
      </c>
      <c r="B24" s="3" t="s">
        <v>50</v>
      </c>
      <c r="C24" s="15"/>
      <c r="D24" s="15"/>
      <c r="E24" s="11"/>
      <c r="F24" s="11"/>
      <c r="G24" s="11"/>
      <c r="H24" s="11"/>
      <c r="I24" s="11"/>
      <c r="J24" s="15"/>
      <c r="K24" s="11"/>
    </row>
    <row r="25" spans="1:11" ht="15">
      <c r="A25" s="18" t="s">
        <v>15</v>
      </c>
      <c r="B25" s="19" t="s">
        <v>51</v>
      </c>
      <c r="C25" s="20">
        <v>19</v>
      </c>
      <c r="D25" s="20">
        <v>4142895</v>
      </c>
      <c r="E25" s="21">
        <v>1726.04079066</v>
      </c>
      <c r="F25" s="21">
        <v>1009.07394162</v>
      </c>
      <c r="G25" s="21">
        <v>716.966849040002</v>
      </c>
      <c r="H25" s="21">
        <v>67337.88354748</v>
      </c>
      <c r="I25" s="21">
        <v>67168.32442077</v>
      </c>
      <c r="J25" s="20">
        <v>0</v>
      </c>
      <c r="K25" s="21">
        <v>0</v>
      </c>
    </row>
    <row r="26" spans="1:11" ht="15">
      <c r="A26" s="18" t="s">
        <v>17</v>
      </c>
      <c r="B26" s="19" t="s">
        <v>52</v>
      </c>
      <c r="C26" s="20">
        <v>31</v>
      </c>
      <c r="D26" s="20">
        <v>12973512</v>
      </c>
      <c r="E26" s="21">
        <v>3684.09296758</v>
      </c>
      <c r="F26" s="21">
        <v>2772.80349297</v>
      </c>
      <c r="G26" s="21">
        <v>911.289474609996</v>
      </c>
      <c r="H26" s="21">
        <v>235760.09600154</v>
      </c>
      <c r="I26" s="21">
        <v>234482.1782646</v>
      </c>
      <c r="J26" s="20">
        <v>0</v>
      </c>
      <c r="K26" s="21">
        <v>0</v>
      </c>
    </row>
    <row r="27" spans="1:11" ht="15">
      <c r="A27" s="18" t="s">
        <v>19</v>
      </c>
      <c r="B27" s="19" t="s">
        <v>53</v>
      </c>
      <c r="C27" s="20">
        <v>26</v>
      </c>
      <c r="D27" s="20">
        <v>7809179</v>
      </c>
      <c r="E27" s="21">
        <v>3211.62206313</v>
      </c>
      <c r="F27" s="21">
        <v>1592.76107671</v>
      </c>
      <c r="G27" s="21">
        <v>1618.86098642</v>
      </c>
      <c r="H27" s="21">
        <v>127841.82080234</v>
      </c>
      <c r="I27" s="21">
        <v>126809.629888</v>
      </c>
      <c r="J27" s="20">
        <v>0</v>
      </c>
      <c r="K27" s="21">
        <v>0</v>
      </c>
    </row>
    <row r="28" spans="1:11" ht="15">
      <c r="A28" s="18" t="s">
        <v>21</v>
      </c>
      <c r="B28" s="19" t="s">
        <v>54</v>
      </c>
      <c r="C28" s="20">
        <v>29</v>
      </c>
      <c r="D28" s="20">
        <v>10612983</v>
      </c>
      <c r="E28" s="21">
        <v>3942.91570409</v>
      </c>
      <c r="F28" s="21">
        <v>1813.98929074</v>
      </c>
      <c r="G28" s="21">
        <v>2128.92641335</v>
      </c>
      <c r="H28" s="21">
        <v>183255.53730231</v>
      </c>
      <c r="I28" s="21">
        <v>183088.76485084</v>
      </c>
      <c r="J28" s="20">
        <v>0</v>
      </c>
      <c r="K28" s="21">
        <v>0</v>
      </c>
    </row>
    <row r="29" spans="1:11" ht="15">
      <c r="A29" s="18" t="s">
        <v>23</v>
      </c>
      <c r="B29" s="19" t="s">
        <v>55</v>
      </c>
      <c r="C29" s="20">
        <v>24</v>
      </c>
      <c r="D29" s="20">
        <v>10899311</v>
      </c>
      <c r="E29" s="21">
        <v>3747.10653466</v>
      </c>
      <c r="F29" s="21">
        <v>1317.06944019</v>
      </c>
      <c r="G29" s="21">
        <v>2430.03709447</v>
      </c>
      <c r="H29" s="21">
        <v>133383.68504118</v>
      </c>
      <c r="I29" s="21">
        <v>132944.50355584</v>
      </c>
      <c r="J29" s="20">
        <v>0</v>
      </c>
      <c r="K29" s="21">
        <v>0</v>
      </c>
    </row>
    <row r="30" spans="1:11" ht="15">
      <c r="A30" s="18" t="s">
        <v>25</v>
      </c>
      <c r="B30" s="19" t="s">
        <v>56</v>
      </c>
      <c r="C30" s="20">
        <v>9</v>
      </c>
      <c r="D30" s="20">
        <v>721832</v>
      </c>
      <c r="E30" s="21">
        <v>3837.69738188</v>
      </c>
      <c r="F30" s="21">
        <v>121.95201599</v>
      </c>
      <c r="G30" s="21">
        <v>3715.74536589</v>
      </c>
      <c r="H30" s="21">
        <v>13994.07509943</v>
      </c>
      <c r="I30" s="21">
        <v>12320.89424111</v>
      </c>
      <c r="J30" s="20">
        <v>0</v>
      </c>
      <c r="K30" s="21">
        <v>0</v>
      </c>
    </row>
    <row r="31" spans="1:11" ht="15">
      <c r="A31" s="18" t="s">
        <v>27</v>
      </c>
      <c r="B31" s="19" t="s">
        <v>57</v>
      </c>
      <c r="C31" s="20">
        <v>22</v>
      </c>
      <c r="D31" s="20">
        <v>4666901</v>
      </c>
      <c r="E31" s="21">
        <v>1790.93611804</v>
      </c>
      <c r="F31" s="21">
        <v>746.957497790001</v>
      </c>
      <c r="G31" s="21">
        <v>1043.97862025</v>
      </c>
      <c r="H31" s="21">
        <v>90583.59817359</v>
      </c>
      <c r="I31" s="21">
        <v>89947.65950952</v>
      </c>
      <c r="J31" s="20">
        <v>0</v>
      </c>
      <c r="K31" s="21">
        <v>0</v>
      </c>
    </row>
    <row r="32" spans="1:11" ht="15">
      <c r="A32" s="18" t="s">
        <v>29</v>
      </c>
      <c r="B32" s="19" t="s">
        <v>58</v>
      </c>
      <c r="C32" s="20">
        <v>26</v>
      </c>
      <c r="D32" s="20">
        <v>5315932</v>
      </c>
      <c r="E32" s="21">
        <v>1762.9531433</v>
      </c>
      <c r="F32" s="21">
        <v>1515.70009428</v>
      </c>
      <c r="G32" s="21">
        <v>247.253049020001</v>
      </c>
      <c r="H32" s="21">
        <v>98672.56826747</v>
      </c>
      <c r="I32" s="21">
        <v>98654.80294676</v>
      </c>
      <c r="J32" s="20">
        <v>0</v>
      </c>
      <c r="K32" s="21">
        <v>0</v>
      </c>
    </row>
    <row r="33" spans="1:11" ht="15">
      <c r="A33" s="18" t="s">
        <v>31</v>
      </c>
      <c r="B33" s="19" t="s">
        <v>59</v>
      </c>
      <c r="C33" s="20">
        <v>126</v>
      </c>
      <c r="D33" s="20">
        <v>13175494</v>
      </c>
      <c r="E33" s="21">
        <v>6667.18624744999</v>
      </c>
      <c r="F33" s="21">
        <v>2738.22094912</v>
      </c>
      <c r="G33" s="21">
        <v>3928.96529833</v>
      </c>
      <c r="H33" s="21">
        <v>172819.48110907</v>
      </c>
      <c r="I33" s="21">
        <v>170195.32771082</v>
      </c>
      <c r="J33" s="20">
        <v>0</v>
      </c>
      <c r="K33" s="21">
        <v>0</v>
      </c>
    </row>
    <row r="34" spans="1:11" ht="15">
      <c r="A34" s="18" t="s">
        <v>33</v>
      </c>
      <c r="B34" s="19" t="s">
        <v>60</v>
      </c>
      <c r="C34" s="20">
        <v>43</v>
      </c>
      <c r="D34" s="20">
        <v>15272141</v>
      </c>
      <c r="E34" s="21">
        <v>4208.01140769</v>
      </c>
      <c r="F34" s="21">
        <v>1522.4330048</v>
      </c>
      <c r="G34" s="21">
        <v>2685.57840289</v>
      </c>
      <c r="H34" s="21">
        <v>151751.21496222</v>
      </c>
      <c r="I34" s="21">
        <v>149876.90779801</v>
      </c>
      <c r="J34" s="20">
        <v>0</v>
      </c>
      <c r="K34" s="21">
        <v>0</v>
      </c>
    </row>
    <row r="35" spans="1:11" ht="15">
      <c r="A35" s="18" t="s">
        <v>35</v>
      </c>
      <c r="B35" s="19" t="s">
        <v>61</v>
      </c>
      <c r="C35" s="20">
        <v>35</v>
      </c>
      <c r="D35" s="20">
        <v>12701619</v>
      </c>
      <c r="E35" s="21">
        <v>4062.26176283</v>
      </c>
      <c r="F35" s="21">
        <v>2955.65806497</v>
      </c>
      <c r="G35" s="21">
        <v>1106.60369786</v>
      </c>
      <c r="H35" s="21">
        <v>241682.53586444</v>
      </c>
      <c r="I35" s="21">
        <v>240773.81761442</v>
      </c>
      <c r="J35" s="20">
        <v>0</v>
      </c>
      <c r="K35" s="21">
        <v>0</v>
      </c>
    </row>
    <row r="36" spans="1:11" ht="15">
      <c r="A36" s="6" t="s">
        <v>47</v>
      </c>
      <c r="B36" s="6" t="s">
        <v>62</v>
      </c>
      <c r="C36" s="14">
        <f>SUM($C$25:$C$35)</f>
        <v>390</v>
      </c>
      <c r="D36" s="14">
        <f>SUM($D$25:$D$35)</f>
        <v>98291799</v>
      </c>
      <c r="E36" s="10">
        <f>SUM($E$25:$E$35)</f>
        <v>38640.82412130999</v>
      </c>
      <c r="F36" s="10">
        <f>SUM($F$25:$F$35)</f>
        <v>18106.618869179998</v>
      </c>
      <c r="G36" s="10">
        <f>SUM($G$25:$G$35)</f>
        <v>20534.205252129996</v>
      </c>
      <c r="H36" s="10">
        <f>SUM($H$25:$H$35)</f>
        <v>1517082.4961710703</v>
      </c>
      <c r="I36" s="10">
        <f>SUM($I$25:$I$35)</f>
        <v>1506262.81080069</v>
      </c>
      <c r="J36" s="14">
        <f>SUM($J$25:$J$35)</f>
        <v>0</v>
      </c>
      <c r="K36" s="10">
        <f>SUM($K$25:$K$35)</f>
        <v>0</v>
      </c>
    </row>
    <row r="37" spans="1:11" ht="15">
      <c r="A37" s="8"/>
      <c r="B37" s="5" t="s">
        <v>47</v>
      </c>
      <c r="C37" s="15"/>
      <c r="D37" s="15"/>
      <c r="E37" s="11"/>
      <c r="F37" s="11"/>
      <c r="G37" s="11"/>
      <c r="H37" s="11"/>
      <c r="I37" s="11"/>
      <c r="J37" s="15"/>
      <c r="K37" s="11"/>
    </row>
    <row r="38" spans="1:11" ht="15.75">
      <c r="A38" s="2" t="s">
        <v>63</v>
      </c>
      <c r="B38" s="3" t="s">
        <v>64</v>
      </c>
      <c r="C38" s="15"/>
      <c r="D38" s="15"/>
      <c r="E38" s="11"/>
      <c r="F38" s="11"/>
      <c r="G38" s="11"/>
      <c r="H38" s="11"/>
      <c r="I38" s="11"/>
      <c r="J38" s="15"/>
      <c r="K38" s="11"/>
    </row>
    <row r="39" spans="1:11" ht="15">
      <c r="A39" s="18" t="s">
        <v>15</v>
      </c>
      <c r="B39" s="19" t="s">
        <v>65</v>
      </c>
      <c r="C39" s="20">
        <v>20</v>
      </c>
      <c r="D39" s="20">
        <v>519049</v>
      </c>
      <c r="E39" s="21">
        <v>802.47924549</v>
      </c>
      <c r="F39" s="21">
        <v>519.61563046</v>
      </c>
      <c r="G39" s="21">
        <v>282.86361503</v>
      </c>
      <c r="H39" s="21">
        <v>23170.17931103</v>
      </c>
      <c r="I39" s="21">
        <v>22786.74331121</v>
      </c>
      <c r="J39" s="20">
        <v>1</v>
      </c>
      <c r="K39" s="21">
        <v>0</v>
      </c>
    </row>
    <row r="40" spans="1:11" ht="15">
      <c r="A40" s="18" t="s">
        <v>17</v>
      </c>
      <c r="B40" s="19" t="s">
        <v>66</v>
      </c>
      <c r="C40" s="20">
        <v>31</v>
      </c>
      <c r="D40" s="20">
        <v>5317925</v>
      </c>
      <c r="E40" s="21">
        <v>1909.96387584</v>
      </c>
      <c r="F40" s="21">
        <v>1938.77602279</v>
      </c>
      <c r="G40" s="21">
        <v>-28.8121469500002</v>
      </c>
      <c r="H40" s="21">
        <v>153898.71129614</v>
      </c>
      <c r="I40" s="21">
        <v>153839.50825329</v>
      </c>
      <c r="J40" s="20">
        <v>2</v>
      </c>
      <c r="K40" s="21">
        <v>9.3273</v>
      </c>
    </row>
    <row r="41" spans="1:11" ht="15">
      <c r="A41" s="18" t="s">
        <v>19</v>
      </c>
      <c r="B41" s="19" t="s">
        <v>67</v>
      </c>
      <c r="C41" s="20">
        <v>28</v>
      </c>
      <c r="D41" s="20">
        <v>4447644</v>
      </c>
      <c r="E41" s="21">
        <v>2921.60811222</v>
      </c>
      <c r="F41" s="21">
        <v>3365.97806957</v>
      </c>
      <c r="G41" s="21">
        <v>-444.369957350005</v>
      </c>
      <c r="H41" s="21">
        <v>191809.7636731</v>
      </c>
      <c r="I41" s="21">
        <v>192521.26948046</v>
      </c>
      <c r="J41" s="20">
        <v>0</v>
      </c>
      <c r="K41" s="21">
        <v>0</v>
      </c>
    </row>
    <row r="42" spans="1:11" ht="15">
      <c r="A42" s="18" t="s">
        <v>21</v>
      </c>
      <c r="B42" s="19" t="s">
        <v>68</v>
      </c>
      <c r="C42" s="20">
        <v>11</v>
      </c>
      <c r="D42" s="20">
        <v>1053181</v>
      </c>
      <c r="E42" s="21">
        <v>805.333343799999</v>
      </c>
      <c r="F42" s="21">
        <v>332.11423137</v>
      </c>
      <c r="G42" s="21">
        <v>473.219112429999</v>
      </c>
      <c r="H42" s="21">
        <v>26590.889226</v>
      </c>
      <c r="I42" s="21">
        <v>27672.5350711</v>
      </c>
      <c r="J42" s="20">
        <v>0</v>
      </c>
      <c r="K42" s="21">
        <v>0</v>
      </c>
    </row>
    <row r="43" spans="1:11" ht="15">
      <c r="A43" s="18" t="s">
        <v>23</v>
      </c>
      <c r="B43" s="19" t="s">
        <v>69</v>
      </c>
      <c r="C43" s="20">
        <v>26</v>
      </c>
      <c r="D43" s="20">
        <v>445949</v>
      </c>
      <c r="E43" s="21">
        <v>5458.29019911</v>
      </c>
      <c r="F43" s="21">
        <v>17615.8496064</v>
      </c>
      <c r="G43" s="21">
        <v>-12157.55940729</v>
      </c>
      <c r="H43" s="21">
        <v>67435.21446817</v>
      </c>
      <c r="I43" s="21">
        <v>87315.98406848</v>
      </c>
      <c r="J43" s="20">
        <v>0</v>
      </c>
      <c r="K43" s="21">
        <v>0</v>
      </c>
    </row>
    <row r="44" spans="1:11" ht="15">
      <c r="A44" s="18" t="s">
        <v>25</v>
      </c>
      <c r="B44" s="19" t="s">
        <v>70</v>
      </c>
      <c r="C44" s="20">
        <v>22</v>
      </c>
      <c r="D44" s="20">
        <v>361815</v>
      </c>
      <c r="E44" s="21">
        <v>341.66586982</v>
      </c>
      <c r="F44" s="21">
        <v>839.0511382</v>
      </c>
      <c r="G44" s="21">
        <v>-497.38526838</v>
      </c>
      <c r="H44" s="21">
        <v>16012.07390811</v>
      </c>
      <c r="I44" s="21">
        <v>16864.39985126</v>
      </c>
      <c r="J44" s="20">
        <v>2</v>
      </c>
      <c r="K44" s="21">
        <v>25.8129</v>
      </c>
    </row>
    <row r="45" spans="1:11" ht="15">
      <c r="A45" s="6" t="s">
        <v>47</v>
      </c>
      <c r="B45" s="6" t="s">
        <v>71</v>
      </c>
      <c r="C45" s="14">
        <f>SUM($C$39:$C$44)</f>
        <v>138</v>
      </c>
      <c r="D45" s="14">
        <f>SUM($D$39:$D$44)</f>
        <v>12145563</v>
      </c>
      <c r="E45" s="10">
        <f>SUM($E$39:$E$44)</f>
        <v>12239.34064628</v>
      </c>
      <c r="F45" s="10">
        <f>SUM($F$39:$F$44)</f>
        <v>24611.38469879</v>
      </c>
      <c r="G45" s="10">
        <f>SUM($G$39:$G$44)</f>
        <v>-12372.044052510006</v>
      </c>
      <c r="H45" s="10">
        <f>SUM($H$39:$H$44)</f>
        <v>478916.83188255</v>
      </c>
      <c r="I45" s="10">
        <f>SUM($I$39:$I$44)</f>
        <v>501000.4400358</v>
      </c>
      <c r="J45" s="14">
        <f>SUM($J$39:$J$44)</f>
        <v>5</v>
      </c>
      <c r="K45" s="10">
        <f>SUM($K$39:$K$44)</f>
        <v>35.1402</v>
      </c>
    </row>
    <row r="46" spans="1:11" ht="15">
      <c r="A46" s="8"/>
      <c r="B46" s="5" t="s">
        <v>47</v>
      </c>
      <c r="C46" s="15"/>
      <c r="D46" s="15"/>
      <c r="E46" s="11"/>
      <c r="F46" s="11"/>
      <c r="G46" s="11"/>
      <c r="H46" s="11"/>
      <c r="I46" s="11"/>
      <c r="J46" s="15"/>
      <c r="K46" s="11"/>
    </row>
    <row r="47" spans="1:11" ht="15.75">
      <c r="A47" s="2" t="s">
        <v>72</v>
      </c>
      <c r="B47" s="3" t="s">
        <v>73</v>
      </c>
      <c r="C47" s="15"/>
      <c r="D47" s="15"/>
      <c r="E47" s="11"/>
      <c r="F47" s="11"/>
      <c r="G47" s="11"/>
      <c r="H47" s="11"/>
      <c r="I47" s="11"/>
      <c r="J47" s="15"/>
      <c r="K47" s="11"/>
    </row>
    <row r="48" spans="1:11" ht="15">
      <c r="A48" s="18" t="s">
        <v>15</v>
      </c>
      <c r="B48" s="19" t="s">
        <v>74</v>
      </c>
      <c r="C48" s="20">
        <v>26</v>
      </c>
      <c r="D48" s="20">
        <v>2759419</v>
      </c>
      <c r="E48" s="21">
        <v>255.17455316</v>
      </c>
      <c r="F48" s="21">
        <v>111.35080405</v>
      </c>
      <c r="G48" s="21">
        <v>143.82374911</v>
      </c>
      <c r="H48" s="21">
        <v>17993.42108083</v>
      </c>
      <c r="I48" s="21">
        <v>17856.05810128</v>
      </c>
      <c r="J48" s="20">
        <v>0</v>
      </c>
      <c r="K48" s="21">
        <v>0</v>
      </c>
    </row>
    <row r="49" spans="1:11" ht="15">
      <c r="A49" s="18" t="s">
        <v>17</v>
      </c>
      <c r="B49" s="19" t="s">
        <v>75</v>
      </c>
      <c r="C49" s="20">
        <v>10</v>
      </c>
      <c r="D49" s="20">
        <v>2927533</v>
      </c>
      <c r="E49" s="21">
        <v>122.3607883</v>
      </c>
      <c r="F49" s="21">
        <v>42.21476047</v>
      </c>
      <c r="G49" s="21">
        <v>80.14602783</v>
      </c>
      <c r="H49" s="21">
        <v>14340.1098572</v>
      </c>
      <c r="I49" s="21">
        <v>14229.8072438</v>
      </c>
      <c r="J49" s="20">
        <v>0</v>
      </c>
      <c r="K49" s="21">
        <v>0</v>
      </c>
    </row>
    <row r="50" spans="1:11" ht="15">
      <c r="A50" s="6" t="s">
        <v>47</v>
      </c>
      <c r="B50" s="6" t="s">
        <v>76</v>
      </c>
      <c r="C50" s="14">
        <f>SUM($C$48:$C$49)</f>
        <v>36</v>
      </c>
      <c r="D50" s="14">
        <f>SUM($D$48:$D$49)</f>
        <v>5686952</v>
      </c>
      <c r="E50" s="10">
        <f>SUM($E$48:$E$49)</f>
        <v>377.53534146</v>
      </c>
      <c r="F50" s="10">
        <f>SUM($F$48:$F$49)</f>
        <v>153.56556452</v>
      </c>
      <c r="G50" s="10">
        <f>SUM($G$48:$G$49)</f>
        <v>223.96977693999997</v>
      </c>
      <c r="H50" s="10">
        <f>SUM($H$48:$H$49)</f>
        <v>32333.530938030002</v>
      </c>
      <c r="I50" s="10">
        <f>SUM($I$48:$I$49)</f>
        <v>32085.865345079997</v>
      </c>
      <c r="J50" s="14">
        <f>SUM($J$48:$J$49)</f>
        <v>0</v>
      </c>
      <c r="K50" s="10">
        <f>SUM($K$48:$K$49)</f>
        <v>0</v>
      </c>
    </row>
    <row r="51" spans="1:11" ht="15">
      <c r="A51" s="8"/>
      <c r="B51" s="5" t="s">
        <v>47</v>
      </c>
      <c r="C51" s="15"/>
      <c r="D51" s="15"/>
      <c r="E51" s="11"/>
      <c r="F51" s="11"/>
      <c r="G51" s="11"/>
      <c r="H51" s="11"/>
      <c r="I51" s="11"/>
      <c r="J51" s="15"/>
      <c r="K51" s="11"/>
    </row>
    <row r="52" spans="1:11" ht="15.75">
      <c r="A52" s="2" t="s">
        <v>77</v>
      </c>
      <c r="B52" s="3" t="s">
        <v>78</v>
      </c>
      <c r="C52" s="15"/>
      <c r="D52" s="15"/>
      <c r="E52" s="11"/>
      <c r="F52" s="11"/>
      <c r="G52" s="11"/>
      <c r="H52" s="11"/>
      <c r="I52" s="11"/>
      <c r="J52" s="15"/>
      <c r="K52" s="11"/>
    </row>
    <row r="53" spans="1:11" ht="15">
      <c r="A53" s="18" t="s">
        <v>15</v>
      </c>
      <c r="B53" s="19" t="s">
        <v>79</v>
      </c>
      <c r="C53" s="20">
        <v>177</v>
      </c>
      <c r="D53" s="20">
        <v>3853245</v>
      </c>
      <c r="E53" s="21">
        <v>33255.66579606</v>
      </c>
      <c r="F53" s="21">
        <v>6027.36745676</v>
      </c>
      <c r="G53" s="21">
        <v>27228.2983393</v>
      </c>
      <c r="H53" s="21">
        <v>167517.16740667</v>
      </c>
      <c r="I53" s="21">
        <v>144601.76115822</v>
      </c>
      <c r="J53" s="20">
        <v>0</v>
      </c>
      <c r="K53" s="21">
        <v>0</v>
      </c>
    </row>
    <row r="54" spans="1:11" ht="15">
      <c r="A54" s="18" t="s">
        <v>17</v>
      </c>
      <c r="B54" s="19" t="s">
        <v>80</v>
      </c>
      <c r="C54" s="20">
        <v>12</v>
      </c>
      <c r="D54" s="20">
        <v>4699537</v>
      </c>
      <c r="E54" s="21">
        <v>373.6340873</v>
      </c>
      <c r="F54" s="21">
        <v>640.2047556</v>
      </c>
      <c r="G54" s="21">
        <v>-266.5706683</v>
      </c>
      <c r="H54" s="21">
        <v>22736.98553437</v>
      </c>
      <c r="I54" s="21">
        <v>21942.12565547</v>
      </c>
      <c r="J54" s="20">
        <v>0</v>
      </c>
      <c r="K54" s="21">
        <v>0</v>
      </c>
    </row>
    <row r="55" spans="1:11" ht="15">
      <c r="A55" s="18" t="s">
        <v>19</v>
      </c>
      <c r="B55" s="19" t="s">
        <v>81</v>
      </c>
      <c r="C55" s="20">
        <v>160</v>
      </c>
      <c r="D55" s="20">
        <v>12064198</v>
      </c>
      <c r="E55" s="21">
        <v>16145.6009006</v>
      </c>
      <c r="F55" s="21">
        <v>16476.1987089</v>
      </c>
      <c r="G55" s="21">
        <v>-330.597808300008</v>
      </c>
      <c r="H55" s="21">
        <v>484277.1779543</v>
      </c>
      <c r="I55" s="21">
        <v>479155.28368609</v>
      </c>
      <c r="J55" s="20">
        <v>0</v>
      </c>
      <c r="K55" s="21">
        <v>0</v>
      </c>
    </row>
    <row r="56" spans="1:11" ht="15">
      <c r="A56" s="18" t="s">
        <v>21</v>
      </c>
      <c r="B56" s="19" t="s">
        <v>82</v>
      </c>
      <c r="C56" s="20">
        <v>50</v>
      </c>
      <c r="D56" s="20">
        <v>1302024</v>
      </c>
      <c r="E56" s="21">
        <v>777.996900280001</v>
      </c>
      <c r="F56" s="21">
        <v>605.03565757</v>
      </c>
      <c r="G56" s="21">
        <v>172.961242710001</v>
      </c>
      <c r="H56" s="21">
        <v>22991.15076243</v>
      </c>
      <c r="I56" s="21">
        <v>21868.53384319</v>
      </c>
      <c r="J56" s="20">
        <v>0</v>
      </c>
      <c r="K56" s="21">
        <v>0</v>
      </c>
    </row>
    <row r="57" spans="1:11" ht="15">
      <c r="A57" s="6" t="s">
        <v>47</v>
      </c>
      <c r="B57" s="6" t="s">
        <v>83</v>
      </c>
      <c r="C57" s="14">
        <f>SUM($C$53:$C$56)</f>
        <v>399</v>
      </c>
      <c r="D57" s="14">
        <f>SUM($D$53:$D$56)</f>
        <v>21919004</v>
      </c>
      <c r="E57" s="10">
        <f>SUM($E$53:$E$56)</f>
        <v>50552.89768424</v>
      </c>
      <c r="F57" s="10">
        <f>SUM($F$53:$F$56)</f>
        <v>23748.806578829997</v>
      </c>
      <c r="G57" s="10">
        <f>SUM($G$53:$G$56)</f>
        <v>26804.091105409992</v>
      </c>
      <c r="H57" s="10">
        <f>SUM($H$53:$H$56)</f>
        <v>697522.4816577701</v>
      </c>
      <c r="I57" s="10">
        <f>SUM($I$53:$I$56)</f>
        <v>667567.7043429699</v>
      </c>
      <c r="J57" s="14">
        <f>SUM($J$53:$J$56)</f>
        <v>0</v>
      </c>
      <c r="K57" s="10">
        <f>SUM($K$53:$K$56)</f>
        <v>0</v>
      </c>
    </row>
    <row r="58" spans="1:11" ht="15">
      <c r="A58" s="8"/>
      <c r="B58" s="5" t="s">
        <v>47</v>
      </c>
      <c r="C58" s="15"/>
      <c r="D58" s="15"/>
      <c r="E58" s="11"/>
      <c r="F58" s="11"/>
      <c r="G58" s="11"/>
      <c r="H58" s="11"/>
      <c r="I58" s="11"/>
      <c r="J58" s="15"/>
      <c r="K58" s="11"/>
    </row>
    <row r="59" spans="1:11" ht="15">
      <c r="A59" s="7" t="s">
        <v>47</v>
      </c>
      <c r="B59" s="7" t="s">
        <v>84</v>
      </c>
      <c r="C59" s="16">
        <f>SUM($C$6:$C$21)+SUM($C$25:$C$35)+SUM($C$39:$C$44)+SUM($C$48:$C$49)+SUM($C$53:$C$56)</f>
        <v>1278</v>
      </c>
      <c r="D59" s="16">
        <f>SUM($D$6:$D$21)+SUM($D$25:$D$35)+SUM($D$39:$D$44)+SUM($D$48:$D$49)+SUM($D$53:$D$56)</f>
        <v>145203038</v>
      </c>
      <c r="E59" s="12">
        <f>SUM($E$6:$E$21)+SUM($E$25:$E$35)+SUM($E$39:$E$44)+SUM($E$48:$E$49)+SUM($E$53:$E$56)</f>
        <v>1011321.5813298002</v>
      </c>
      <c r="F59" s="12">
        <f>SUM($F$6:$F$21)+SUM($F$25:$F$35)+SUM($F$39:$F$44)+SUM($F$48:$F$49)+SUM($F$53:$F$56)</f>
        <v>1033015.49100851</v>
      </c>
      <c r="G59" s="12">
        <f>SUM($G$6:$G$21)+SUM($G$25:$G$35)+SUM($G$39:$G$44)+SUM($G$48:$G$49)+SUM($G$53:$G$56)</f>
        <v>-21693.909678709482</v>
      </c>
      <c r="H59" s="12">
        <f>SUM($H$6:$H$21)+SUM($H$25:$H$35)+SUM($H$39:$H$44)+SUM($H$48:$H$49)+SUM($H$53:$H$56)</f>
        <v>3907837.7039403603</v>
      </c>
      <c r="I59" s="12">
        <f>SUM($I$6:$I$21)+SUM($I$25:$I$35)+SUM($I$39:$I$44)+SUM($I$48:$I$49)+SUM($I$53:$I$56)</f>
        <v>3972465.96641316</v>
      </c>
      <c r="J59" s="16">
        <f>SUM($J$6:$J$21)+SUM($J$25:$J$35)+SUM($J$39:$J$44)+SUM($J$48:$J$49)+SUM($J$53:$J$56)</f>
        <v>12</v>
      </c>
      <c r="K59" s="12">
        <f>SUM($K$6:$K$21)+SUM($K$25:$K$35)+SUM($K$39:$K$44)+SUM($K$48:$K$49)+SUM($K$53:$K$56)</f>
        <v>35.1402</v>
      </c>
    </row>
    <row r="60" spans="1:11" ht="15">
      <c r="A60" s="8"/>
      <c r="B60" s="5" t="s">
        <v>47</v>
      </c>
      <c r="C60" s="15"/>
      <c r="D60" s="15"/>
      <c r="E60" s="11"/>
      <c r="F60" s="11"/>
      <c r="G60" s="11"/>
      <c r="H60" s="11"/>
      <c r="I60" s="11"/>
      <c r="J60" s="15"/>
      <c r="K60" s="11"/>
    </row>
    <row r="61" spans="1:11" ht="15.75">
      <c r="A61" s="2" t="s">
        <v>85</v>
      </c>
      <c r="B61" s="3" t="s">
        <v>86</v>
      </c>
      <c r="C61" s="15"/>
      <c r="D61" s="15"/>
      <c r="E61" s="11"/>
      <c r="F61" s="11"/>
      <c r="G61" s="11"/>
      <c r="H61" s="11"/>
      <c r="I61" s="11"/>
      <c r="J61" s="15"/>
      <c r="K61" s="11"/>
    </row>
    <row r="62" spans="1:11" ht="15.75">
      <c r="A62" s="2" t="s">
        <v>13</v>
      </c>
      <c r="B62" s="3" t="s">
        <v>14</v>
      </c>
      <c r="C62" s="15"/>
      <c r="D62" s="15"/>
      <c r="E62" s="11"/>
      <c r="F62" s="11"/>
      <c r="G62" s="11"/>
      <c r="H62" s="11"/>
      <c r="I62" s="11"/>
      <c r="J62" s="15"/>
      <c r="K62" s="11"/>
    </row>
    <row r="63" spans="1:11" ht="15">
      <c r="A63" s="18" t="s">
        <v>15</v>
      </c>
      <c r="B63" s="19" t="s">
        <v>87</v>
      </c>
      <c r="C63" s="20">
        <v>122</v>
      </c>
      <c r="D63" s="20">
        <v>154962</v>
      </c>
      <c r="E63" s="21">
        <v>3878.0977663</v>
      </c>
      <c r="F63" s="21">
        <v>1466.3370235</v>
      </c>
      <c r="G63" s="21">
        <v>2411.7607428</v>
      </c>
      <c r="H63" s="21">
        <v>24372.45145629</v>
      </c>
      <c r="I63" s="21">
        <v>22366.76181612</v>
      </c>
      <c r="J63" s="20">
        <v>0</v>
      </c>
      <c r="K63" s="21">
        <v>0</v>
      </c>
    </row>
    <row r="64" spans="1:11" ht="15">
      <c r="A64" s="18" t="s">
        <v>17</v>
      </c>
      <c r="B64" s="19" t="s">
        <v>88</v>
      </c>
      <c r="C64" s="20">
        <v>7</v>
      </c>
      <c r="D64" s="20">
        <v>12655</v>
      </c>
      <c r="E64" s="21">
        <v>0</v>
      </c>
      <c r="F64" s="21">
        <v>0</v>
      </c>
      <c r="G64" s="21">
        <v>0</v>
      </c>
      <c r="H64" s="21">
        <v>639.5572932</v>
      </c>
      <c r="I64" s="21">
        <v>637.813902</v>
      </c>
      <c r="J64" s="20">
        <v>0</v>
      </c>
      <c r="K64" s="21">
        <v>0</v>
      </c>
    </row>
    <row r="65" spans="1:11" ht="15">
      <c r="A65" s="18" t="s">
        <v>19</v>
      </c>
      <c r="B65" s="19" t="s">
        <v>89</v>
      </c>
      <c r="C65" s="20">
        <v>7</v>
      </c>
      <c r="D65" s="20">
        <v>52</v>
      </c>
      <c r="E65" s="21">
        <v>0</v>
      </c>
      <c r="F65" s="21">
        <v>0</v>
      </c>
      <c r="G65" s="21">
        <v>0</v>
      </c>
      <c r="H65" s="21">
        <v>1981.9769287</v>
      </c>
      <c r="I65" s="21">
        <v>1976.6639857</v>
      </c>
      <c r="J65" s="20">
        <v>0</v>
      </c>
      <c r="K65" s="21">
        <v>0</v>
      </c>
    </row>
    <row r="66" spans="1:11" ht="15">
      <c r="A66" s="18" t="s">
        <v>21</v>
      </c>
      <c r="B66" s="19" t="s">
        <v>90</v>
      </c>
      <c r="C66" s="20">
        <v>0</v>
      </c>
      <c r="D66" s="20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0">
        <v>0</v>
      </c>
      <c r="K66" s="21">
        <v>0</v>
      </c>
    </row>
    <row r="67" spans="1:11" ht="15">
      <c r="A67" s="6" t="s">
        <v>47</v>
      </c>
      <c r="B67" s="6" t="s">
        <v>91</v>
      </c>
      <c r="C67" s="14">
        <f>SUM($C$63:$C$66)</f>
        <v>136</v>
      </c>
      <c r="D67" s="14">
        <f>SUM($D$63:$D$66)</f>
        <v>167669</v>
      </c>
      <c r="E67" s="10">
        <f>SUM($E$63:$E$66)</f>
        <v>3878.0977663</v>
      </c>
      <c r="F67" s="10">
        <f>SUM($F$63:$F$66)</f>
        <v>1466.3370235</v>
      </c>
      <c r="G67" s="10">
        <f>SUM($G$63:$G$66)</f>
        <v>2411.7607428</v>
      </c>
      <c r="H67" s="10">
        <f>SUM($H$63:$H$66)</f>
        <v>26993.98567819</v>
      </c>
      <c r="I67" s="10">
        <f>SUM($I$63:$I$66)</f>
        <v>24981.239703820003</v>
      </c>
      <c r="J67" s="14">
        <f>SUM($J$63:$J$66)</f>
        <v>0</v>
      </c>
      <c r="K67" s="10">
        <f>SUM($K$63:$K$66)</f>
        <v>0</v>
      </c>
    </row>
    <row r="68" spans="1:11" ht="15">
      <c r="A68" s="8"/>
      <c r="B68" s="5" t="s">
        <v>47</v>
      </c>
      <c r="C68" s="15"/>
      <c r="D68" s="15"/>
      <c r="E68" s="11"/>
      <c r="F68" s="11"/>
      <c r="G68" s="11"/>
      <c r="H68" s="11"/>
      <c r="I68" s="11"/>
      <c r="J68" s="15"/>
      <c r="K68" s="11"/>
    </row>
    <row r="69" spans="1:11" ht="15.75">
      <c r="A69" s="2" t="s">
        <v>49</v>
      </c>
      <c r="B69" s="3" t="s">
        <v>50</v>
      </c>
      <c r="C69" s="15"/>
      <c r="D69" s="15"/>
      <c r="E69" s="11"/>
      <c r="F69" s="11"/>
      <c r="G69" s="11"/>
      <c r="H69" s="11"/>
      <c r="I69" s="11"/>
      <c r="J69" s="15"/>
      <c r="K69" s="11"/>
    </row>
    <row r="70" spans="1:11" ht="15">
      <c r="A70" s="18" t="s">
        <v>15</v>
      </c>
      <c r="B70" s="19" t="s">
        <v>60</v>
      </c>
      <c r="C70" s="20">
        <v>19</v>
      </c>
      <c r="D70" s="20">
        <v>297534</v>
      </c>
      <c r="E70" s="21">
        <v>0</v>
      </c>
      <c r="F70" s="21">
        <v>28.2970559</v>
      </c>
      <c r="G70" s="21">
        <v>-28.2970559</v>
      </c>
      <c r="H70" s="21">
        <v>3395.0114281</v>
      </c>
      <c r="I70" s="21">
        <v>3400.8773791</v>
      </c>
      <c r="J70" s="20">
        <v>0</v>
      </c>
      <c r="K70" s="21">
        <v>0</v>
      </c>
    </row>
    <row r="71" spans="1:11" ht="15">
      <c r="A71" s="18" t="s">
        <v>17</v>
      </c>
      <c r="B71" s="19" t="s">
        <v>92</v>
      </c>
      <c r="C71" s="20">
        <v>10</v>
      </c>
      <c r="D71" s="20">
        <v>59513</v>
      </c>
      <c r="E71" s="21">
        <v>0</v>
      </c>
      <c r="F71" s="21">
        <v>315.56</v>
      </c>
      <c r="G71" s="21">
        <v>-315.56</v>
      </c>
      <c r="H71" s="21">
        <v>2804.6882019</v>
      </c>
      <c r="I71" s="21">
        <v>2881.5825146</v>
      </c>
      <c r="J71" s="20">
        <v>0</v>
      </c>
      <c r="K71" s="21">
        <v>0</v>
      </c>
    </row>
    <row r="72" spans="1:11" ht="15">
      <c r="A72" s="6" t="s">
        <v>47</v>
      </c>
      <c r="B72" s="6" t="s">
        <v>93</v>
      </c>
      <c r="C72" s="14">
        <f>SUM($C$70:$C$71)</f>
        <v>29</v>
      </c>
      <c r="D72" s="14">
        <f>SUM($D$70:$D$71)</f>
        <v>357047</v>
      </c>
      <c r="E72" s="10">
        <f>SUM($E$70:$E$71)</f>
        <v>0</v>
      </c>
      <c r="F72" s="10">
        <f>SUM($F$70:$F$71)</f>
        <v>343.8570559</v>
      </c>
      <c r="G72" s="10">
        <f>SUM($G$70:$G$71)</f>
        <v>-343.8570559</v>
      </c>
      <c r="H72" s="10">
        <f>SUM($H$70:$H$71)</f>
        <v>6199.69963</v>
      </c>
      <c r="I72" s="10">
        <f>SUM($I$70:$I$71)</f>
        <v>6282.4598937</v>
      </c>
      <c r="J72" s="14">
        <f>SUM($J$70:$J$71)</f>
        <v>0</v>
      </c>
      <c r="K72" s="10">
        <f>SUM($K$70:$K$71)</f>
        <v>0</v>
      </c>
    </row>
    <row r="73" spans="1:11" ht="15">
      <c r="A73" s="8"/>
      <c r="B73" s="4" t="s">
        <v>47</v>
      </c>
      <c r="C73" s="15"/>
      <c r="D73" s="15"/>
      <c r="E73" s="11"/>
      <c r="F73" s="11"/>
      <c r="G73" s="11"/>
      <c r="H73" s="11"/>
      <c r="I73" s="11"/>
      <c r="J73" s="15"/>
      <c r="K73" s="11"/>
    </row>
    <row r="74" spans="1:11" ht="15">
      <c r="A74" s="4" t="s">
        <v>63</v>
      </c>
      <c r="B74" s="5" t="s">
        <v>78</v>
      </c>
      <c r="C74" s="13">
        <v>0</v>
      </c>
      <c r="D74" s="13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13">
        <v>0</v>
      </c>
      <c r="K74" s="9">
        <v>0</v>
      </c>
    </row>
    <row r="75" spans="1:11" ht="15">
      <c r="A75" s="8"/>
      <c r="B75" s="8"/>
      <c r="C75" s="15"/>
      <c r="D75" s="15"/>
      <c r="E75" s="11"/>
      <c r="F75" s="11"/>
      <c r="G75" s="11"/>
      <c r="H75" s="11"/>
      <c r="I75" s="11"/>
      <c r="J75" s="15"/>
      <c r="K75" s="11"/>
    </row>
    <row r="76" spans="1:11" ht="15">
      <c r="A76" s="7" t="s">
        <v>47</v>
      </c>
      <c r="B76" s="7" t="s">
        <v>94</v>
      </c>
      <c r="C76" s="16">
        <f>SUM($C$63:$C$66)+SUM($C$70:$C$71)+SUM($C$74:$C$74)</f>
        <v>165</v>
      </c>
      <c r="D76" s="16">
        <f>SUM($D$63:$D$66)+SUM($D$70:$D$71)+SUM($D$74:$D$74)</f>
        <v>524716</v>
      </c>
      <c r="E76" s="12">
        <f>SUM($E$63:$E$66)+SUM($E$70:$E$71)+SUM($E$74:$E$74)</f>
        <v>3878.0977663</v>
      </c>
      <c r="F76" s="12">
        <f>SUM($F$63:$F$66)+SUM($F$70:$F$71)+SUM($F$74:$F$74)</f>
        <v>1810.1940794</v>
      </c>
      <c r="G76" s="12">
        <f>SUM($G$63:$G$66)+SUM($G$70:$G$71)+SUM($G$74:$G$74)</f>
        <v>2067.9036869</v>
      </c>
      <c r="H76" s="12">
        <f>SUM($H$63:$H$66)+SUM($H$70:$H$71)+SUM($H$74:$H$74)</f>
        <v>33193.685308190004</v>
      </c>
      <c r="I76" s="12">
        <f>SUM($I$63:$I$66)+SUM($I$70:$I$71)+SUM($I$74:$I$74)</f>
        <v>31263.699597520004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8"/>
      <c r="B77" s="5" t="s">
        <v>47</v>
      </c>
      <c r="C77" s="15"/>
      <c r="D77" s="15"/>
      <c r="E77" s="11"/>
      <c r="F77" s="11"/>
      <c r="G77" s="11"/>
      <c r="H77" s="11"/>
      <c r="I77" s="11"/>
      <c r="J77" s="15"/>
      <c r="K77" s="11"/>
    </row>
    <row r="78" spans="1:11" ht="15.75">
      <c r="A78" s="2" t="s">
        <v>95</v>
      </c>
      <c r="B78" s="3" t="s">
        <v>96</v>
      </c>
      <c r="C78" s="15"/>
      <c r="D78" s="15"/>
      <c r="E78" s="11"/>
      <c r="F78" s="11"/>
      <c r="G78" s="11"/>
      <c r="H78" s="11"/>
      <c r="I78" s="11"/>
      <c r="J78" s="15"/>
      <c r="K78" s="11"/>
    </row>
    <row r="79" spans="1:11" ht="15">
      <c r="A79" s="18" t="s">
        <v>13</v>
      </c>
      <c r="B79" s="19" t="s">
        <v>14</v>
      </c>
      <c r="C79" s="20">
        <v>12</v>
      </c>
      <c r="D79" s="20">
        <v>2846</v>
      </c>
      <c r="E79" s="21">
        <v>469.9043</v>
      </c>
      <c r="F79" s="21">
        <v>108.1621</v>
      </c>
      <c r="G79" s="21">
        <v>361.7422</v>
      </c>
      <c r="H79" s="21">
        <v>999.291</v>
      </c>
      <c r="I79" s="21">
        <v>907.9309</v>
      </c>
      <c r="J79" s="20">
        <v>0</v>
      </c>
      <c r="K79" s="21">
        <v>0</v>
      </c>
    </row>
    <row r="80" spans="1:11" ht="15">
      <c r="A80" s="8"/>
      <c r="B80" s="8"/>
      <c r="C80" s="15"/>
      <c r="D80" s="15"/>
      <c r="E80" s="11"/>
      <c r="F80" s="11"/>
      <c r="G80" s="11"/>
      <c r="H80" s="11"/>
      <c r="I80" s="11"/>
      <c r="J80" s="15"/>
      <c r="K80" s="11"/>
    </row>
    <row r="81" spans="1:11" ht="15">
      <c r="A81" s="18" t="s">
        <v>49</v>
      </c>
      <c r="B81" s="19" t="s">
        <v>50</v>
      </c>
      <c r="C81" s="20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0">
        <v>0</v>
      </c>
      <c r="K81" s="21">
        <v>0</v>
      </c>
    </row>
    <row r="82" spans="1:11" ht="15">
      <c r="A82" s="8"/>
      <c r="B82" s="8"/>
      <c r="C82" s="15"/>
      <c r="D82" s="15"/>
      <c r="E82" s="11"/>
      <c r="F82" s="11"/>
      <c r="G82" s="11"/>
      <c r="H82" s="11"/>
      <c r="I82" s="11"/>
      <c r="J82" s="15"/>
      <c r="K82" s="11"/>
    </row>
    <row r="83" spans="1:11" ht="15">
      <c r="A83" s="18" t="s">
        <v>63</v>
      </c>
      <c r="B83" s="19" t="s">
        <v>78</v>
      </c>
      <c r="C83" s="20">
        <v>0</v>
      </c>
      <c r="D83" s="20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0">
        <v>0</v>
      </c>
      <c r="K83" s="21">
        <v>0</v>
      </c>
    </row>
    <row r="84" spans="1:11" ht="15">
      <c r="A84" s="8"/>
      <c r="B84" s="8"/>
      <c r="C84" s="15"/>
      <c r="D84" s="15"/>
      <c r="E84" s="11"/>
      <c r="F84" s="11"/>
      <c r="G84" s="11"/>
      <c r="H84" s="11"/>
      <c r="I84" s="11"/>
      <c r="J84" s="15"/>
      <c r="K84" s="11"/>
    </row>
    <row r="85" spans="1:11" ht="15">
      <c r="A85" s="7" t="s">
        <v>47</v>
      </c>
      <c r="B85" s="7" t="s">
        <v>97</v>
      </c>
      <c r="C85" s="16">
        <f>SUM($C$79:$C$83)</f>
        <v>12</v>
      </c>
      <c r="D85" s="16">
        <f>SUM($D$79:$D$83)</f>
        <v>2846</v>
      </c>
      <c r="E85" s="12">
        <f>SUM($E$79:$E$83)</f>
        <v>469.9043</v>
      </c>
      <c r="F85" s="12">
        <f>SUM($F$79:$F$83)</f>
        <v>108.1621</v>
      </c>
      <c r="G85" s="12">
        <f>SUM($G$79:$G$83)</f>
        <v>361.7422</v>
      </c>
      <c r="H85" s="12">
        <f>SUM($H$79:$H$83)</f>
        <v>999.291</v>
      </c>
      <c r="I85" s="12">
        <f>SUM($I$79:$I$83)</f>
        <v>907.9309</v>
      </c>
      <c r="J85" s="16">
        <f>SUM($J$79:$J$83)</f>
        <v>0</v>
      </c>
      <c r="K85" s="12">
        <f>SUM($K$79:$K$83)</f>
        <v>0</v>
      </c>
    </row>
    <row r="86" spans="1:11" ht="15">
      <c r="A86" s="8"/>
      <c r="B86" s="4" t="s">
        <v>47</v>
      </c>
      <c r="C86" s="15"/>
      <c r="D86" s="15"/>
      <c r="E86" s="11"/>
      <c r="F86" s="11"/>
      <c r="G86" s="11"/>
      <c r="H86" s="11"/>
      <c r="I86" s="11"/>
      <c r="J86" s="15"/>
      <c r="K86" s="11"/>
    </row>
    <row r="87" spans="1:11" ht="15">
      <c r="A87" s="7" t="s">
        <v>47</v>
      </c>
      <c r="B87" s="7" t="s">
        <v>98</v>
      </c>
      <c r="C87" s="16">
        <f>SUM($C$59:$C$59)+SUM($C$76:$C$76)+SUM($C$85:$C$85)</f>
        <v>1455</v>
      </c>
      <c r="D87" s="16">
        <f>SUM($D$59:$D$59)+SUM($D$76:$D$76)+SUM($D$85:$D$85)</f>
        <v>145730600</v>
      </c>
      <c r="E87" s="12">
        <f>SUM($E$59:$E$59)+SUM($E$76:$E$76)+SUM($E$85:$E$85)</f>
        <v>1015669.5833961002</v>
      </c>
      <c r="F87" s="12">
        <f>SUM($F$59:$F$59)+SUM($F$76:$F$76)+SUM($F$85:$F$85)</f>
        <v>1034933.84718791</v>
      </c>
      <c r="G87" s="12">
        <f>SUM($G$59:$G$59)+SUM($G$76:$G$76)+SUM($G$85:$G$85)</f>
        <v>-19264.26379180948</v>
      </c>
      <c r="H87" s="12">
        <f>SUM($H$59:$H$59)+SUM($H$76:$H$76)+SUM($H$85:$H$85)</f>
        <v>3942030.6802485506</v>
      </c>
      <c r="I87" s="12">
        <f>SUM($I$59:$I$59)+SUM($I$76:$I$76)+SUM($I$85:$I$85)</f>
        <v>4004637.5969106797</v>
      </c>
      <c r="J87" s="16">
        <f>SUM($J$59:$J$59)+SUM($J$76:$J$76)+SUM($J$85:$J$85)</f>
        <v>12</v>
      </c>
      <c r="K87" s="12">
        <f>SUM($K$59:$K$59)+SUM($K$76:$K$76)+SUM($K$85:$K$85)</f>
        <v>35.1402</v>
      </c>
    </row>
    <row r="88" spans="1:11" ht="15">
      <c r="A88" s="8"/>
      <c r="B88" s="4" t="s">
        <v>47</v>
      </c>
      <c r="C88" s="15"/>
      <c r="D88" s="15"/>
      <c r="E88" s="11"/>
      <c r="F88" s="11"/>
      <c r="G88" s="11"/>
      <c r="H88" s="11"/>
      <c r="I88" s="11"/>
      <c r="J88" s="15"/>
      <c r="K88" s="11"/>
    </row>
    <row r="89" spans="1:11" ht="15">
      <c r="A89" s="8"/>
      <c r="B89" s="5" t="s">
        <v>101</v>
      </c>
      <c r="C89" s="13" t="s">
        <v>102</v>
      </c>
      <c r="D89" s="13">
        <v>1862743</v>
      </c>
      <c r="E89" s="9">
        <v>6077.65173886</v>
      </c>
      <c r="F89" s="9">
        <v>2007.97964305</v>
      </c>
      <c r="G89" s="9">
        <v>4069.67209581</v>
      </c>
      <c r="H89" s="9">
        <v>66590.40583974</v>
      </c>
      <c r="I89" s="9">
        <v>61842.00813103</v>
      </c>
      <c r="J89" s="13">
        <v>0</v>
      </c>
      <c r="K89" s="9">
        <v>0</v>
      </c>
    </row>
    <row r="90" ht="15">
      <c r="J90" s="51" t="s">
        <v>127</v>
      </c>
    </row>
    <row r="91" spans="2:11" ht="15">
      <c r="B91" s="54" t="s">
        <v>100</v>
      </c>
      <c r="C91" s="54"/>
      <c r="D91" s="54"/>
      <c r="E91" s="54"/>
      <c r="F91" s="54"/>
      <c r="G91" s="54"/>
      <c r="H91" s="54"/>
      <c r="I91" s="54"/>
      <c r="J91" s="54"/>
      <c r="K91" s="54"/>
    </row>
    <row r="92" spans="2:11" ht="15">
      <c r="B92" s="54" t="s">
        <v>103</v>
      </c>
      <c r="C92" s="54"/>
      <c r="D92" s="54"/>
      <c r="E92" s="54"/>
      <c r="F92" s="54"/>
      <c r="G92" s="54"/>
      <c r="H92" s="54"/>
      <c r="I92" s="54"/>
      <c r="J92" s="54"/>
      <c r="K92" s="54"/>
    </row>
  </sheetData>
  <mergeCells count="4">
    <mergeCell ref="A1:K1"/>
    <mergeCell ref="A2:K2"/>
    <mergeCell ref="B91:K91"/>
    <mergeCell ref="B92:K9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800100</xdr:colOff>
                <xdr:row>0</xdr:row>
                <xdr:rowOff>66675</xdr:rowOff>
              </from>
              <to>
                <xdr:col>5</xdr:col>
                <xdr:colOff>209550</xdr:colOff>
                <xdr:row>0</xdr:row>
                <xdr:rowOff>561975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14D53-6A85-4999-AB3F-657F3FF2C615}">
  <sheetPr>
    <pageSetUpPr fitToPage="1"/>
  </sheetPr>
  <dimension ref="A5:K47"/>
  <sheetViews>
    <sheetView workbookViewId="0" topLeftCell="A1">
      <selection activeCell="A5" sqref="A5"/>
    </sheetView>
  </sheetViews>
  <sheetFormatPr defaultColWidth="9.140625" defaultRowHeight="15"/>
  <cols>
    <col min="1" max="1" width="39.7109375" style="0" customWidth="1"/>
    <col min="2" max="2" width="9.8515625" style="24" customWidth="1"/>
    <col min="3" max="4" width="11.57421875" style="24" customWidth="1"/>
    <col min="5" max="5" width="11.28125" style="24" customWidth="1"/>
    <col min="6" max="6" width="10.57421875" style="24" customWidth="1"/>
    <col min="7" max="7" width="14.7109375" style="24" customWidth="1"/>
    <col min="8" max="8" width="8.57421875" style="0" customWidth="1"/>
    <col min="9" max="9" width="9.8515625" style="0" customWidth="1"/>
  </cols>
  <sheetData>
    <row r="1" ht="15"/>
    <row r="2" ht="15"/>
    <row r="5" ht="15">
      <c r="A5" s="23" t="s">
        <v>104</v>
      </c>
    </row>
    <row r="6" ht="15">
      <c r="F6" s="25" t="s">
        <v>105</v>
      </c>
    </row>
    <row r="7" spans="1:7" ht="15">
      <c r="A7" s="26"/>
      <c r="B7" s="62" t="s">
        <v>106</v>
      </c>
      <c r="C7" s="62"/>
      <c r="D7" s="62" t="s">
        <v>107</v>
      </c>
      <c r="E7" s="62"/>
      <c r="F7" s="62" t="s">
        <v>108</v>
      </c>
      <c r="G7" s="62"/>
    </row>
    <row r="8" spans="1:7" ht="30">
      <c r="A8" s="27"/>
      <c r="B8" s="28" t="s">
        <v>109</v>
      </c>
      <c r="C8" s="28" t="s">
        <v>110</v>
      </c>
      <c r="D8" s="28" t="s">
        <v>109</v>
      </c>
      <c r="E8" s="28" t="s">
        <v>110</v>
      </c>
      <c r="F8" s="28" t="s">
        <v>109</v>
      </c>
      <c r="G8" s="28" t="s">
        <v>110</v>
      </c>
    </row>
    <row r="9" spans="1:7" ht="15" customHeight="1">
      <c r="A9" s="29" t="s">
        <v>111</v>
      </c>
      <c r="B9" s="28"/>
      <c r="C9" s="28"/>
      <c r="D9" s="28"/>
      <c r="E9" s="28"/>
      <c r="F9" s="30"/>
      <c r="G9" s="30"/>
    </row>
    <row r="10" spans="1:7" ht="15" customHeight="1">
      <c r="A10" s="27" t="s">
        <v>32</v>
      </c>
      <c r="B10" s="30">
        <v>1</v>
      </c>
      <c r="C10" s="30">
        <v>30</v>
      </c>
      <c r="D10" s="31">
        <v>0</v>
      </c>
      <c r="E10" s="31">
        <v>0</v>
      </c>
      <c r="F10" s="30">
        <f>B10</f>
        <v>1</v>
      </c>
      <c r="G10" s="30">
        <f>C10</f>
        <v>30</v>
      </c>
    </row>
    <row r="11" spans="1:7" ht="15" customHeight="1">
      <c r="A11" s="27" t="s">
        <v>87</v>
      </c>
      <c r="B11" s="31">
        <v>0</v>
      </c>
      <c r="C11" s="31">
        <v>0</v>
      </c>
      <c r="D11" s="26">
        <v>21</v>
      </c>
      <c r="E11" s="32">
        <v>3878</v>
      </c>
      <c r="F11" s="30">
        <f>D11</f>
        <v>21</v>
      </c>
      <c r="G11" s="30">
        <f>E11</f>
        <v>3878</v>
      </c>
    </row>
    <row r="12" spans="1:7" s="23" customFormat="1" ht="15" customHeight="1">
      <c r="A12" s="29" t="s">
        <v>112</v>
      </c>
      <c r="B12" s="33">
        <f>SUM(B10:B11)</f>
        <v>1</v>
      </c>
      <c r="C12" s="33">
        <f aca="true" t="shared" si="0" ref="C12:F12">SUM(C10:C11)</f>
        <v>30</v>
      </c>
      <c r="D12" s="33">
        <f t="shared" si="0"/>
        <v>21</v>
      </c>
      <c r="E12" s="33">
        <f t="shared" si="0"/>
        <v>3878</v>
      </c>
      <c r="F12" s="33">
        <f t="shared" si="0"/>
        <v>22</v>
      </c>
      <c r="G12" s="33">
        <f>SUM(G10:G11)</f>
        <v>3908</v>
      </c>
    </row>
    <row r="13" spans="1:7" ht="15" customHeight="1">
      <c r="A13" s="29" t="s">
        <v>113</v>
      </c>
      <c r="B13" s="34"/>
      <c r="C13" s="34"/>
      <c r="D13" s="28"/>
      <c r="E13" s="28"/>
      <c r="F13" s="30"/>
      <c r="G13" s="30"/>
    </row>
    <row r="14" spans="1:7" ht="15" customHeight="1">
      <c r="A14" s="26" t="s">
        <v>56</v>
      </c>
      <c r="B14" s="34">
        <v>1</v>
      </c>
      <c r="C14" s="34">
        <v>3496</v>
      </c>
      <c r="D14" s="31">
        <v>0</v>
      </c>
      <c r="E14" s="31">
        <v>0</v>
      </c>
      <c r="F14" s="30">
        <f>B14</f>
        <v>1</v>
      </c>
      <c r="G14" s="30">
        <f>C14</f>
        <v>3496</v>
      </c>
    </row>
    <row r="15" spans="1:7" ht="15" customHeight="1">
      <c r="A15" t="s">
        <v>59</v>
      </c>
      <c r="B15" s="34">
        <v>1</v>
      </c>
      <c r="C15" s="34">
        <v>339</v>
      </c>
      <c r="D15" s="31">
        <v>0</v>
      </c>
      <c r="E15" s="31">
        <v>0</v>
      </c>
      <c r="F15" s="30">
        <f>B15</f>
        <v>1</v>
      </c>
      <c r="G15" s="30">
        <f aca="true" t="shared" si="1" ref="G15">C15</f>
        <v>339</v>
      </c>
    </row>
    <row r="16" spans="1:7" ht="15" customHeight="1">
      <c r="A16" s="35" t="s">
        <v>60</v>
      </c>
      <c r="B16" s="34">
        <v>1</v>
      </c>
      <c r="C16" s="34">
        <v>6</v>
      </c>
      <c r="D16" s="31">
        <v>0</v>
      </c>
      <c r="E16" s="31">
        <v>0</v>
      </c>
      <c r="F16" s="30">
        <f>B16</f>
        <v>1</v>
      </c>
      <c r="G16" s="30">
        <f>C16</f>
        <v>6</v>
      </c>
    </row>
    <row r="17" spans="1:10" s="23" customFormat="1" ht="15" customHeight="1">
      <c r="A17" s="29" t="s">
        <v>114</v>
      </c>
      <c r="B17" s="33">
        <f>SUM(B14:B16)</f>
        <v>3</v>
      </c>
      <c r="C17" s="33">
        <f aca="true" t="shared" si="2" ref="C17:G17">SUM(C14:C16)</f>
        <v>3841</v>
      </c>
      <c r="D17" s="33">
        <f t="shared" si="2"/>
        <v>0</v>
      </c>
      <c r="E17" s="33">
        <f t="shared" si="2"/>
        <v>0</v>
      </c>
      <c r="F17" s="33">
        <f t="shared" si="2"/>
        <v>3</v>
      </c>
      <c r="G17" s="33">
        <f t="shared" si="2"/>
        <v>3841</v>
      </c>
      <c r="H17"/>
      <c r="I17"/>
      <c r="J17"/>
    </row>
    <row r="18" spans="1:7" ht="15" customHeight="1">
      <c r="A18" s="36" t="s">
        <v>115</v>
      </c>
      <c r="B18" s="37"/>
      <c r="C18" s="37"/>
      <c r="D18" s="37"/>
      <c r="E18" s="37"/>
      <c r="F18" s="30"/>
      <c r="G18" s="30"/>
    </row>
    <row r="19" spans="1:7" ht="15" customHeight="1">
      <c r="A19" s="38" t="s">
        <v>79</v>
      </c>
      <c r="B19" s="37">
        <v>14</v>
      </c>
      <c r="C19" s="37">
        <v>634</v>
      </c>
      <c r="D19" s="31">
        <v>0</v>
      </c>
      <c r="E19" s="31">
        <v>0</v>
      </c>
      <c r="F19" s="30">
        <f>B19</f>
        <v>14</v>
      </c>
      <c r="G19" s="30">
        <f>C19</f>
        <v>634</v>
      </c>
    </row>
    <row r="20" spans="1:7" ht="15" customHeight="1">
      <c r="A20" s="38" t="s">
        <v>81</v>
      </c>
      <c r="B20" s="37">
        <v>5</v>
      </c>
      <c r="C20" s="37">
        <v>144</v>
      </c>
      <c r="D20" s="31">
        <v>0</v>
      </c>
      <c r="E20" s="31">
        <v>0</v>
      </c>
      <c r="F20" s="30">
        <f aca="true" t="shared" si="3" ref="F20:G21">B20</f>
        <v>5</v>
      </c>
      <c r="G20" s="30">
        <f t="shared" si="3"/>
        <v>144</v>
      </c>
    </row>
    <row r="21" spans="1:7" ht="15" customHeight="1">
      <c r="A21" s="39" t="s">
        <v>82</v>
      </c>
      <c r="B21" s="37">
        <v>1</v>
      </c>
      <c r="C21" s="37">
        <v>37</v>
      </c>
      <c r="D21" s="31">
        <v>0</v>
      </c>
      <c r="E21" s="31">
        <v>0</v>
      </c>
      <c r="F21" s="30">
        <f t="shared" si="3"/>
        <v>1</v>
      </c>
      <c r="G21" s="30">
        <f t="shared" si="3"/>
        <v>37</v>
      </c>
    </row>
    <row r="22" spans="1:7" s="23" customFormat="1" ht="15" customHeight="1">
      <c r="A22" s="29" t="s">
        <v>116</v>
      </c>
      <c r="B22" s="28">
        <f>SUM(B19:B21)</f>
        <v>20</v>
      </c>
      <c r="C22" s="28">
        <f aca="true" t="shared" si="4" ref="C22:G22">SUM(C19:C21)</f>
        <v>815</v>
      </c>
      <c r="D22" s="28">
        <f t="shared" si="4"/>
        <v>0</v>
      </c>
      <c r="E22" s="28">
        <f t="shared" si="4"/>
        <v>0</v>
      </c>
      <c r="F22" s="28">
        <f t="shared" si="4"/>
        <v>20</v>
      </c>
      <c r="G22" s="28">
        <f t="shared" si="4"/>
        <v>815</v>
      </c>
    </row>
    <row r="23" spans="1:9" s="23" customFormat="1" ht="15" customHeight="1">
      <c r="A23" s="36" t="s">
        <v>117</v>
      </c>
      <c r="B23" s="28">
        <f>B12+B17+B22</f>
        <v>24</v>
      </c>
      <c r="C23" s="28">
        <f aca="true" t="shared" si="5" ref="C23:G23">C12+C17+C22</f>
        <v>4686</v>
      </c>
      <c r="D23" s="28">
        <f t="shared" si="5"/>
        <v>21</v>
      </c>
      <c r="E23" s="28">
        <f t="shared" si="5"/>
        <v>3878</v>
      </c>
      <c r="F23" s="28">
        <f t="shared" si="5"/>
        <v>45</v>
      </c>
      <c r="G23" s="28">
        <f t="shared" si="5"/>
        <v>8564</v>
      </c>
      <c r="I23" s="40"/>
    </row>
    <row r="24" spans="9:10" ht="15">
      <c r="I24" s="41"/>
      <c r="J24" s="42"/>
    </row>
    <row r="25" spans="1:9" ht="15">
      <c r="A25" s="43" t="s">
        <v>118</v>
      </c>
      <c r="I25" s="42"/>
    </row>
    <row r="26" spans="1:7" ht="15" customHeight="1">
      <c r="A26" s="44" t="s">
        <v>119</v>
      </c>
      <c r="B26" s="63"/>
      <c r="C26" s="63"/>
      <c r="D26" s="63"/>
      <c r="E26" s="63"/>
      <c r="F26" s="63"/>
      <c r="G26" s="63"/>
    </row>
    <row r="27" spans="1:7" ht="15" customHeight="1">
      <c r="A27" s="29" t="s">
        <v>111</v>
      </c>
      <c r="B27" s="58"/>
      <c r="C27" s="58"/>
      <c r="D27" s="58"/>
      <c r="E27" s="58"/>
      <c r="F27" s="58"/>
      <c r="G27" s="58"/>
    </row>
    <row r="28" spans="1:7" ht="15" customHeight="1">
      <c r="A28" s="27" t="s">
        <v>32</v>
      </c>
      <c r="B28" s="58" t="s">
        <v>120</v>
      </c>
      <c r="C28" s="58"/>
      <c r="D28" s="58"/>
      <c r="E28" s="58"/>
      <c r="F28" s="58"/>
      <c r="G28" s="58"/>
    </row>
    <row r="29" spans="1:7" s="23" customFormat="1" ht="15" customHeight="1">
      <c r="A29" s="45" t="s">
        <v>113</v>
      </c>
      <c r="B29" s="64"/>
      <c r="C29" s="64"/>
      <c r="D29" s="64"/>
      <c r="E29" s="64"/>
      <c r="F29" s="64"/>
      <c r="G29" s="64"/>
    </row>
    <row r="30" spans="1:7" s="23" customFormat="1" ht="15" customHeight="1">
      <c r="A30" s="26" t="s">
        <v>56</v>
      </c>
      <c r="B30" s="58" t="s">
        <v>121</v>
      </c>
      <c r="C30" s="58"/>
      <c r="D30" s="58"/>
      <c r="E30" s="58"/>
      <c r="F30" s="58"/>
      <c r="G30" s="58"/>
    </row>
    <row r="31" spans="1:7" s="23" customFormat="1" ht="15" customHeight="1">
      <c r="A31" t="s">
        <v>59</v>
      </c>
      <c r="B31" s="58" t="s">
        <v>122</v>
      </c>
      <c r="C31" s="58"/>
      <c r="D31" s="58"/>
      <c r="E31" s="58"/>
      <c r="F31" s="58"/>
      <c r="G31" s="58"/>
    </row>
    <row r="32" spans="1:7" s="23" customFormat="1" ht="15" customHeight="1">
      <c r="A32" s="35" t="s">
        <v>60</v>
      </c>
      <c r="B32" s="58" t="s">
        <v>123</v>
      </c>
      <c r="C32" s="58"/>
      <c r="D32" s="58"/>
      <c r="E32" s="58"/>
      <c r="F32" s="58"/>
      <c r="G32" s="58"/>
    </row>
    <row r="33" spans="1:11" ht="15" customHeight="1">
      <c r="A33" s="46" t="s">
        <v>115</v>
      </c>
      <c r="B33" s="58"/>
      <c r="C33" s="58"/>
      <c r="D33" s="58"/>
      <c r="E33" s="58"/>
      <c r="F33" s="58"/>
      <c r="G33" s="58"/>
      <c r="J33" s="23"/>
      <c r="K33" s="23"/>
    </row>
    <row r="34" spans="1:11" ht="154.5" customHeight="1">
      <c r="A34" s="47" t="s">
        <v>79</v>
      </c>
      <c r="B34" s="59" t="s">
        <v>128</v>
      </c>
      <c r="C34" s="60"/>
      <c r="D34" s="60"/>
      <c r="E34" s="60"/>
      <c r="F34" s="60"/>
      <c r="G34" s="61"/>
      <c r="J34" s="23"/>
      <c r="K34" s="23"/>
    </row>
    <row r="35" spans="1:7" ht="51" customHeight="1">
      <c r="A35" s="47" t="s">
        <v>81</v>
      </c>
      <c r="B35" s="55" t="s">
        <v>124</v>
      </c>
      <c r="C35" s="56"/>
      <c r="D35" s="56"/>
      <c r="E35" s="56"/>
      <c r="F35" s="56"/>
      <c r="G35" s="57"/>
    </row>
    <row r="36" spans="1:7" ht="15" customHeight="1">
      <c r="A36" s="39" t="s">
        <v>82</v>
      </c>
      <c r="B36" s="55" t="s">
        <v>125</v>
      </c>
      <c r="C36" s="56"/>
      <c r="D36" s="56"/>
      <c r="E36" s="56"/>
      <c r="F36" s="56"/>
      <c r="G36" s="57"/>
    </row>
    <row r="37" spans="1:7" ht="15">
      <c r="A37" s="44" t="s">
        <v>86</v>
      </c>
      <c r="B37" s="58"/>
      <c r="C37" s="58"/>
      <c r="D37" s="58"/>
      <c r="E37" s="58"/>
      <c r="F37" s="58"/>
      <c r="G37" s="58"/>
    </row>
    <row r="38" spans="1:7" ht="15">
      <c r="A38" s="44" t="s">
        <v>111</v>
      </c>
      <c r="B38" s="58"/>
      <c r="C38" s="58"/>
      <c r="D38" s="58"/>
      <c r="E38" s="58"/>
      <c r="F38" s="58"/>
      <c r="G38" s="58"/>
    </row>
    <row r="39" spans="1:7" ht="156.75" customHeight="1">
      <c r="A39" s="48" t="s">
        <v>87</v>
      </c>
      <c r="B39" s="59" t="s">
        <v>126</v>
      </c>
      <c r="C39" s="60"/>
      <c r="D39" s="60"/>
      <c r="E39" s="60"/>
      <c r="F39" s="60"/>
      <c r="G39" s="61"/>
    </row>
    <row r="40" ht="15">
      <c r="B40"/>
    </row>
    <row r="41" spans="2:4" ht="15">
      <c r="B41"/>
      <c r="D41" s="49"/>
    </row>
    <row r="42" ht="15">
      <c r="B42" s="50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</sheetData>
  <mergeCells count="17">
    <mergeCell ref="B34:G34"/>
    <mergeCell ref="B7:C7"/>
    <mergeCell ref="D7:E7"/>
    <mergeCell ref="F7:G7"/>
    <mergeCell ref="B26:G26"/>
    <mergeCell ref="B27:G27"/>
    <mergeCell ref="B28:G28"/>
    <mergeCell ref="B29:G29"/>
    <mergeCell ref="B30:G30"/>
    <mergeCell ref="B31:G31"/>
    <mergeCell ref="B32:G32"/>
    <mergeCell ref="B33:G33"/>
    <mergeCell ref="B35:G35"/>
    <mergeCell ref="B36:G36"/>
    <mergeCell ref="B37:G37"/>
    <mergeCell ref="B38:G38"/>
    <mergeCell ref="B39:G3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6"/>
  <drawing r:id="rId4"/>
  <legacyDrawing r:id="rId3"/>
  <oleObjects>
    <mc:AlternateContent xmlns:mc="http://schemas.openxmlformats.org/markup-compatibility/2006">
      <mc:Choice Requires="x14">
        <oleObject progId="Word.Picture.8" shapeId="2051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51" r:id="rId1"/>
      </mc:Fallback>
    </mc:AlternateContent>
    <mc:AlternateContent xmlns:mc="http://schemas.openxmlformats.org/markup-compatibility/2006">
      <mc:Choice Requires="x14">
        <oleObject progId="Word.Picture.8" shapeId="2052" r:id="rId2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52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2023-04-13T14:13:22Z</cp:lastPrinted>
  <dcterms:created xsi:type="dcterms:W3CDTF">2023-04-10T10:54:55Z</dcterms:created>
  <dcterms:modified xsi:type="dcterms:W3CDTF">2023-04-13T14:13:29Z</dcterms:modified>
  <cp:category/>
  <cp:version/>
  <cp:contentType/>
  <cp:contentStatus/>
</cp:coreProperties>
</file>