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Mar 2020" sheetId="1" r:id="rId1"/>
    <sheet name="New Scheme Report" sheetId="2" r:id="rId2"/>
  </sheets>
  <definedNames/>
  <calcPr calcId="191029"/>
  <extLst/>
</workbook>
</file>

<file path=xl/sharedStrings.xml><?xml version="1.0" encoding="utf-8"?>
<sst xmlns="http://schemas.openxmlformats.org/spreadsheetml/2006/main" count="209" uniqueCount="149">
  <si>
    <t xml:space="preserve">Sr </t>
  </si>
  <si>
    <t xml:space="preserve">Scheme Name </t>
  </si>
  <si>
    <t>No. of Schemes as on March 31, 2020</t>
  </si>
  <si>
    <t>No. of Folios as on March 31, 2020</t>
  </si>
  <si>
    <t xml:space="preserve">Funds Mobilized for the month of March 2020 </t>
  </si>
  <si>
    <t xml:space="preserve">Net Inflow (+ve)/Outflow (-ve) for the month of March 2020 </t>
  </si>
  <si>
    <t>Net Assets Under Management as on March 31, 2020</t>
  </si>
  <si>
    <t>Average Net Assets Under Management for the month March 2020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</si>
  <si>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</si>
  <si>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</si>
  <si>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</si>
  <si>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</si>
  <si>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</si>
  <si>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</si>
  <si>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</si>
  <si>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</si>
  <si>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</si>
  <si>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</si>
  <si>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</si>
  <si>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</si>
  <si>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</si>
  <si>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</si>
  <si>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</si>
  <si>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</si>
  <si>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</si>
  <si>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</si>
  <si>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</si>
  <si>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</si>
  <si>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</si>
  <si>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</si>
  <si>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</si>
  <si>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</si>
  <si>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</si>
  <si>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</si>
  <si>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</si>
  <si>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</si>
  <si>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</si>
  <si>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</si>
  <si>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</si>
  <si>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</si>
  <si>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</si>
  <si>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</si>
  <si>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</si>
  <si>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</si>
  <si>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</si>
  <si>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</si>
  <si>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</si>
  <si>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</si>
  <si>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</si>
  <si>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</si>
  <si>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</si>
  <si>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</si>
  <si>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</si>
  <si>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</si>
  <si>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</si>
  <si>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</si>
  <si>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</si>
  <si>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</si>
  <si>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</si>
  <si>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</si>
  <si>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</si>
  <si>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</si>
  <si>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</si>
  <si>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</si>
  <si>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</si>
  <si>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</si>
  <si>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</si>
  <si>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</si>
  <si>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</si>
  <si>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</si>
  <si>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</si>
  <si>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</si>
  <si>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</si>
  <si>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</si>
  <si>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</si>
  <si>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</si>
  <si>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</si>
  <si>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</si>
  <si>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</si>
  <si>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</si>
  <si>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</si>
  <si>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</si>
  <si>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</si>
  <si>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</si>
  <si>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</si>
  <si>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</si>
  <si>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</si>
  <si>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</si>
  <si>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</si>
  <si>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</si>
  <si>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</si>
  <si>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</si>
  <si>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</si>
  <si>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</si>
  <si>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</si>
  <si>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</si>
  <si>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</si>
  <si>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</si>
  <si>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</si>
  <si>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</si>
  <si>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</si>
  <si>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</si>
  <si>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</si>
  <si>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</si>
  <si>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</si>
  <si>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</si>
  <si>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</si>
  <si>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</si>
  <si>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Capital Protection Oriented Schemes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</si>
  <si>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</si>
  <si>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</si>
  <si>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</si>
  <si>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</si>
  <si>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</si>
  <si>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</si>
  <si>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</si>
  <si>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</si>
  <si>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</si>
  <si>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</si>
  <si>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</si>
  <si>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</si>
  <si>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Fund of Funds Scheme (Domestic)</t>
  </si>
  <si>
    <t>Repurchase/ Redemption for the month of March 2020</t>
  </si>
  <si>
    <t xml:space="preserve">NEW SCHEMES LAUNCHED DURING MARCH 2020 (ALLOTMENT COMPLETED)     </t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</si>
  <si>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</si>
  <si>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</si>
  <si>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</si>
  <si>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</si>
  <si>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</si>
  <si>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</si>
  <si>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 Debt Oriented Schemes</t>
  </si>
  <si>
    <t>Sub-total</t>
  </si>
  <si>
    <t>B. Growth/ Equity Oriented Schemes</t>
  </si>
  <si>
    <t>C. Hybrid Schemes</t>
  </si>
  <si>
    <t>D. Other Schemes</t>
  </si>
  <si>
    <t>Fund of Funds Investing Overseas</t>
  </si>
  <si>
    <t>Total  (A + B + C + D)</t>
  </si>
  <si>
    <t xml:space="preserve">*NEW SCHEMES LAUNCHED : </t>
  </si>
  <si>
    <t>Open Ended schemes</t>
  </si>
  <si>
    <t>PGIM India Money Market Fund</t>
  </si>
  <si>
    <t>Growth/ Equity Oriented Schemes</t>
  </si>
  <si>
    <t>Union Midcap Fund</t>
  </si>
  <si>
    <t xml:space="preserve">Sundaram Balanced Advantage Fund </t>
  </si>
  <si>
    <t>Tata Multi asset Opportunities Fund</t>
  </si>
  <si>
    <t>Edelweiss US Technology Equity Fund of Fund</t>
  </si>
  <si>
    <t>ICICI Prudential Fixed Maturity Plan - Series 87 - 1141 Days Plan G; NIPPON INDIA FIXED HORIZON FUND - XLII - SERIES 4; SBI Fixed Maturity Plan (FMP)- Series 31  and UTI Fixed Term Income Fund Series XXXIII - I (1135 days)</t>
  </si>
  <si>
    <t>NIPPON INDIA CAPITAL PROTECTION ORIENTED FUND II - PLAN A and SBI Capital Protection Series A (Plan 8) (1221 Days)</t>
  </si>
  <si>
    <t xml:space="preserve">Monthly Data for March 2020 </t>
  </si>
  <si>
    <t>Released on 09-Apr-2020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</si>
</sst>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_ ;_ * \-#,##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name val="Rupee Foradi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4" fontId="20" fillId="34" borderId="10" xfId="0" applyNumberFormat="1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right" vertical="center"/>
    </xf>
    <xf numFmtId="3" fontId="20" fillId="35" borderId="10" xfId="0" applyNumberFormat="1" applyFont="1" applyFill="1" applyBorder="1" applyAlignment="1">
      <alignment horizontal="right" vertical="center"/>
    </xf>
    <xf numFmtId="4" fontId="20" fillId="35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0" fontId="16" fillId="0" borderId="0" xfId="0" applyFont="1"/>
    <xf numFmtId="0" fontId="21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/>
    <xf numFmtId="43" fontId="0" fillId="0" borderId="10" xfId="18" applyFont="1" applyBorder="1"/>
    <xf numFmtId="164" fontId="0" fillId="0" borderId="10" xfId="0" applyNumberFormat="1" applyBorder="1"/>
    <xf numFmtId="43" fontId="0" fillId="0" borderId="10" xfId="18" applyFont="1" applyFill="1" applyBorder="1"/>
    <xf numFmtId="164" fontId="16" fillId="0" borderId="10" xfId="18" applyNumberFormat="1" applyFont="1" applyBorder="1"/>
    <xf numFmtId="43" fontId="16" fillId="0" borderId="10" xfId="18" applyFont="1" applyBorder="1"/>
    <xf numFmtId="164" fontId="16" fillId="0" borderId="10" xfId="0" applyNumberFormat="1" applyFont="1" applyBorder="1"/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64" fontId="16" fillId="0" borderId="10" xfId="18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164" fontId="16" fillId="0" borderId="10" xfId="18" applyNumberFormat="1" applyFont="1" applyFill="1" applyBorder="1"/>
    <xf numFmtId="0" fontId="23" fillId="0" borderId="14" xfId="61" applyFont="1" applyBorder="1" applyAlignment="1">
      <alignment wrapText="1"/>
    </xf>
    <xf numFmtId="0" fontId="24" fillId="0" borderId="0" xfId="0" applyFont="1"/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4" fillId="0" borderId="10" xfId="0" applyFont="1" applyBorder="1" applyAlignment="1">
      <alignment horizontal="left" vertical="center" wrapText="1"/>
    </xf>
    <xf numFmtId="43" fontId="20" fillId="34" borderId="10" xfId="18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5" fillId="0" borderId="0" xfId="0" applyFont="1" applyAlignment="1">
      <alignment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_MCR old Format - August 2009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762000</xdr:colOff>
          <xdr:row>0</xdr:row>
          <xdr:rowOff>76200</xdr:rowOff>
        </xdr:from>
        <xdr:to>
          <xdr:col>4</xdr:col>
          <xdr:colOff>342900</xdr:colOff>
          <xdr:row>0</xdr:row>
          <xdr:rowOff>666750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9"/>
  <sheetViews>
    <sheetView tabSelected="1" workbookViewId="0" topLeftCell="A1">
      <selection activeCell="A2" sqref="A2:I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9" width="15.28125" style="1" bestFit="1" customWidth="1"/>
    <col min="10" max="16384" width="9.140625" style="1" customWidth="1"/>
  </cols>
  <sheetData>
    <row r="1" ht="57" customHeight="1"/>
    <row r="2" spans="1:9" ht="15.75">
      <c r="A2" s="53" t="s">
        <v>147</v>
      </c>
      <c r="B2" s="54"/>
      <c r="C2" s="54"/>
      <c r="D2" s="54"/>
      <c r="E2" s="54"/>
      <c r="F2" s="54"/>
      <c r="G2" s="54"/>
      <c r="H2" s="54"/>
      <c r="I2" s="55"/>
    </row>
    <row r="3" spans="1:9" ht="78.75">
      <c r="A3" s="2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122</v>
      </c>
      <c r="G3" s="7" t="s">
        <v>5</v>
      </c>
      <c r="H3" s="7" t="s">
        <v>6</v>
      </c>
      <c r="I3" s="7" t="s">
        <v>7</v>
      </c>
    </row>
    <row r="4" spans="1:9" ht="15.75">
      <c r="A4" s="3" t="s">
        <v>8</v>
      </c>
      <c r="B4" s="8" t="s">
        <v>9</v>
      </c>
      <c r="C4" s="9"/>
      <c r="D4" s="9"/>
      <c r="E4" s="9"/>
      <c r="F4" s="9"/>
      <c r="G4" s="9"/>
      <c r="H4" s="9"/>
      <c r="I4" s="9"/>
    </row>
    <row r="5" spans="1:9" ht="15.75">
      <c r="A5" s="3" t="s">
        <v>10</v>
      </c>
      <c r="B5" s="8" t="s">
        <v>11</v>
      </c>
      <c r="C5" s="9"/>
      <c r="D5" s="9"/>
      <c r="E5" s="9"/>
      <c r="F5" s="9"/>
      <c r="G5" s="9"/>
      <c r="H5" s="9"/>
      <c r="I5" s="9"/>
    </row>
    <row r="6" spans="1:9" ht="15">
      <c r="A6" s="4" t="s">
        <v>12</v>
      </c>
      <c r="B6" s="10" t="s">
        <v>13</v>
      </c>
      <c r="C6" s="24">
        <v>30</v>
      </c>
      <c r="D6" s="25">
        <v>86255</v>
      </c>
      <c r="E6" s="26">
        <v>798847.98170199</v>
      </c>
      <c r="F6" s="26">
        <v>772194.39376762</v>
      </c>
      <c r="G6" s="26">
        <v>26653.58793437</v>
      </c>
      <c r="H6" s="26">
        <v>80174.20140544</v>
      </c>
      <c r="I6" s="26">
        <v>90511.30926797</v>
      </c>
    </row>
    <row r="7" spans="1:9" ht="15">
      <c r="A7" s="4" t="s">
        <v>14</v>
      </c>
      <c r="B7" s="10" t="s">
        <v>15</v>
      </c>
      <c r="C7" s="24">
        <v>39</v>
      </c>
      <c r="D7" s="25">
        <v>1815547</v>
      </c>
      <c r="E7" s="26">
        <v>395180.15514957</v>
      </c>
      <c r="F7" s="26">
        <v>505217.21850628</v>
      </c>
      <c r="G7" s="26">
        <v>-110037.06335671</v>
      </c>
      <c r="H7" s="26">
        <v>334725.33097489</v>
      </c>
      <c r="I7" s="26">
        <v>382240.34016745</v>
      </c>
    </row>
    <row r="8" spans="1:9" ht="15">
      <c r="A8" s="4" t="s">
        <v>16</v>
      </c>
      <c r="B8" s="10" t="s">
        <v>17</v>
      </c>
      <c r="C8" s="24">
        <v>29</v>
      </c>
      <c r="D8" s="25">
        <v>650202</v>
      </c>
      <c r="E8" s="26">
        <v>11796.48046329</v>
      </c>
      <c r="F8" s="26">
        <v>40849.45732456</v>
      </c>
      <c r="G8" s="26">
        <v>-29052.97686127</v>
      </c>
      <c r="H8" s="26">
        <v>72226.35974777</v>
      </c>
      <c r="I8" s="26">
        <v>87634.94085138</v>
      </c>
    </row>
    <row r="9" spans="1:9" ht="15">
      <c r="A9" s="4" t="s">
        <v>18</v>
      </c>
      <c r="B9" s="10" t="s">
        <v>19</v>
      </c>
      <c r="C9" s="24">
        <v>26</v>
      </c>
      <c r="D9" s="25">
        <v>963640</v>
      </c>
      <c r="E9" s="26">
        <v>10003.7815472</v>
      </c>
      <c r="F9" s="26">
        <v>29924.90660951</v>
      </c>
      <c r="G9" s="26">
        <v>-19921.12506231</v>
      </c>
      <c r="H9" s="26">
        <v>81371.17079131</v>
      </c>
      <c r="I9" s="26">
        <v>92105.77006425</v>
      </c>
    </row>
    <row r="10" spans="1:9" ht="15">
      <c r="A10" s="4" t="s">
        <v>20</v>
      </c>
      <c r="B10" s="10" t="s">
        <v>21</v>
      </c>
      <c r="C10" s="24">
        <v>20</v>
      </c>
      <c r="D10" s="25">
        <v>350429</v>
      </c>
      <c r="E10" s="26">
        <v>16244.46388897</v>
      </c>
      <c r="F10" s="26">
        <v>43646.76548971</v>
      </c>
      <c r="G10" s="26">
        <v>-27402.30160074</v>
      </c>
      <c r="H10" s="26">
        <v>57016.6527774</v>
      </c>
      <c r="I10" s="26">
        <v>74256.44461432</v>
      </c>
    </row>
    <row r="11" spans="1:9" ht="15">
      <c r="A11" s="4" t="s">
        <v>22</v>
      </c>
      <c r="B11" s="10" t="s">
        <v>23</v>
      </c>
      <c r="C11" s="24">
        <v>28</v>
      </c>
      <c r="D11" s="25">
        <v>359856</v>
      </c>
      <c r="E11" s="26">
        <v>4811.69641526</v>
      </c>
      <c r="F11" s="26">
        <v>15850.22942459</v>
      </c>
      <c r="G11" s="26">
        <v>-11038.53300933</v>
      </c>
      <c r="H11" s="26">
        <v>93444.33034961</v>
      </c>
      <c r="I11" s="26">
        <v>99010.33341012</v>
      </c>
    </row>
    <row r="12" spans="1:9" ht="15">
      <c r="A12" s="4" t="s">
        <v>24</v>
      </c>
      <c r="B12" s="10" t="s">
        <v>25</v>
      </c>
      <c r="C12" s="24">
        <v>18</v>
      </c>
      <c r="D12" s="25">
        <v>221149</v>
      </c>
      <c r="E12" s="26">
        <v>671.89607691</v>
      </c>
      <c r="F12" s="26">
        <v>2836.03388255</v>
      </c>
      <c r="G12" s="26">
        <v>-2164.13780564</v>
      </c>
      <c r="H12" s="26">
        <v>28290.29651925</v>
      </c>
      <c r="I12" s="26">
        <v>29623.7191732</v>
      </c>
    </row>
    <row r="13" spans="1:9" ht="15">
      <c r="A13" s="4" t="s">
        <v>26</v>
      </c>
      <c r="B13" s="10" t="s">
        <v>27</v>
      </c>
      <c r="C13" s="24">
        <v>14</v>
      </c>
      <c r="D13" s="25">
        <v>108506</v>
      </c>
      <c r="E13" s="26">
        <v>182.24787016</v>
      </c>
      <c r="F13" s="26">
        <v>774.3034983</v>
      </c>
      <c r="G13" s="26">
        <v>-592.05562814</v>
      </c>
      <c r="H13" s="26">
        <v>9804.8020113</v>
      </c>
      <c r="I13" s="26">
        <v>9805.2002907</v>
      </c>
    </row>
    <row r="14" spans="1:9" ht="15">
      <c r="A14" s="4" t="s">
        <v>28</v>
      </c>
      <c r="B14" s="10" t="s">
        <v>29</v>
      </c>
      <c r="C14" s="24">
        <v>2</v>
      </c>
      <c r="D14" s="25">
        <v>27215</v>
      </c>
      <c r="E14" s="26">
        <v>92.5152</v>
      </c>
      <c r="F14" s="26">
        <v>35.8697</v>
      </c>
      <c r="G14" s="26">
        <v>56.6455</v>
      </c>
      <c r="H14" s="26">
        <v>1669.5783</v>
      </c>
      <c r="I14" s="26">
        <v>1651.4171</v>
      </c>
    </row>
    <row r="15" spans="1:9" ht="15">
      <c r="A15" s="4" t="s">
        <v>30</v>
      </c>
      <c r="B15" s="10" t="s">
        <v>31</v>
      </c>
      <c r="C15" s="24">
        <v>29</v>
      </c>
      <c r="D15" s="25">
        <v>215543</v>
      </c>
      <c r="E15" s="26">
        <v>847.15903233</v>
      </c>
      <c r="F15" s="26">
        <v>1680.21738365</v>
      </c>
      <c r="G15" s="26">
        <v>-833.05835132</v>
      </c>
      <c r="H15" s="26">
        <v>18115.97015059</v>
      </c>
      <c r="I15" s="26">
        <v>18621.46953673</v>
      </c>
    </row>
    <row r="16" spans="1:9" ht="15">
      <c r="A16" s="4" t="s">
        <v>32</v>
      </c>
      <c r="B16" s="10" t="s">
        <v>33</v>
      </c>
      <c r="C16" s="24">
        <v>20</v>
      </c>
      <c r="D16" s="25">
        <v>391721</v>
      </c>
      <c r="E16" s="26">
        <v>4902.35691664</v>
      </c>
      <c r="F16" s="26">
        <v>8693.37055321</v>
      </c>
      <c r="G16" s="26">
        <v>-3791.01363657</v>
      </c>
      <c r="H16" s="26">
        <v>81729.8000022</v>
      </c>
      <c r="I16" s="26">
        <v>83261.47417012</v>
      </c>
    </row>
    <row r="17" spans="1:9" ht="15">
      <c r="A17" s="4" t="s">
        <v>34</v>
      </c>
      <c r="B17" s="10" t="s">
        <v>35</v>
      </c>
      <c r="C17" s="24">
        <v>23</v>
      </c>
      <c r="D17" s="25">
        <v>461927</v>
      </c>
      <c r="E17" s="26">
        <v>710.44054293</v>
      </c>
      <c r="F17" s="26">
        <v>6279.23127839</v>
      </c>
      <c r="G17" s="26">
        <v>-5568.79073546</v>
      </c>
      <c r="H17" s="26">
        <v>55380.515156</v>
      </c>
      <c r="I17" s="26">
        <v>58361.77035787</v>
      </c>
    </row>
    <row r="18" spans="1:9" ht="15">
      <c r="A18" s="4" t="s">
        <v>36</v>
      </c>
      <c r="B18" s="10" t="s">
        <v>37</v>
      </c>
      <c r="C18" s="24">
        <v>19</v>
      </c>
      <c r="D18" s="25">
        <v>170392</v>
      </c>
      <c r="E18" s="26">
        <v>4563.02839477</v>
      </c>
      <c r="F18" s="26">
        <v>10867.46606461</v>
      </c>
      <c r="G18" s="26">
        <v>-6304.43766984</v>
      </c>
      <c r="H18" s="26">
        <v>72475.87929605</v>
      </c>
      <c r="I18" s="26">
        <v>75147.35975768</v>
      </c>
    </row>
    <row r="19" spans="1:9" ht="15">
      <c r="A19" s="4" t="s">
        <v>38</v>
      </c>
      <c r="B19" s="10" t="s">
        <v>39</v>
      </c>
      <c r="C19" s="24">
        <v>21</v>
      </c>
      <c r="D19" s="25">
        <v>116938</v>
      </c>
      <c r="E19" s="26">
        <v>1400.79705335</v>
      </c>
      <c r="F19" s="26">
        <v>654.08641777</v>
      </c>
      <c r="G19" s="26">
        <v>746.71063558</v>
      </c>
      <c r="H19" s="26">
        <v>9284.97716612</v>
      </c>
      <c r="I19" s="26">
        <v>8923.40230388</v>
      </c>
    </row>
    <row r="20" spans="1:9" ht="15">
      <c r="A20" s="4" t="s">
        <v>40</v>
      </c>
      <c r="B20" s="10" t="s">
        <v>41</v>
      </c>
      <c r="C20" s="24">
        <v>4</v>
      </c>
      <c r="D20" s="25">
        <v>34206</v>
      </c>
      <c r="E20" s="26">
        <v>138.5410188</v>
      </c>
      <c r="F20" s="26">
        <v>54.9986892</v>
      </c>
      <c r="G20" s="26">
        <v>83.5423296</v>
      </c>
      <c r="H20" s="26">
        <v>941.4113746</v>
      </c>
      <c r="I20" s="26">
        <v>895.4827457</v>
      </c>
    </row>
    <row r="21" spans="1:9" ht="15">
      <c r="A21" s="4" t="s">
        <v>42</v>
      </c>
      <c r="B21" s="10" t="s">
        <v>43</v>
      </c>
      <c r="C21" s="24">
        <v>7</v>
      </c>
      <c r="D21" s="25">
        <v>162058</v>
      </c>
      <c r="E21" s="26">
        <v>2398.664769</v>
      </c>
      <c r="F21" s="26">
        <v>8148.276256</v>
      </c>
      <c r="G21" s="26">
        <v>-5749.611487</v>
      </c>
      <c r="H21" s="26">
        <v>32490.42715</v>
      </c>
      <c r="I21" s="26">
        <v>35860.377146</v>
      </c>
    </row>
    <row r="22" spans="1:9" ht="15">
      <c r="A22" s="5" t="s">
        <v>44</v>
      </c>
      <c r="B22" s="14" t="s">
        <v>45</v>
      </c>
      <c r="C22" s="15">
        <f>SUM($C$6:$C$21)</f>
        <v>329</v>
      </c>
      <c r="D22" s="16">
        <f>SUM($D$6:$D$21)</f>
        <v>6135584</v>
      </c>
      <c r="E22" s="17">
        <f>SUM($E$6:$E$21)</f>
        <v>1252792.2060411698</v>
      </c>
      <c r="F22" s="17">
        <f>SUM($F$6:$F$21)</f>
        <v>1447706.8248459497</v>
      </c>
      <c r="G22" s="17">
        <f>SUM($G$6:$G$21)</f>
        <v>-194914.61880477998</v>
      </c>
      <c r="H22" s="17">
        <f>SUM($H$6:$H$21)</f>
        <v>1029141.70317253</v>
      </c>
      <c r="I22" s="17">
        <f>SUM($I$6:$I$21)</f>
        <v>1147910.81095737</v>
      </c>
    </row>
    <row r="23" spans="2:9" ht="15">
      <c r="B23" s="10" t="s">
        <v>44</v>
      </c>
      <c r="C23" s="9"/>
      <c r="D23" s="9"/>
      <c r="E23" s="9"/>
      <c r="F23" s="9"/>
      <c r="G23" s="9"/>
      <c r="H23" s="9"/>
      <c r="I23" s="9"/>
    </row>
    <row r="24" spans="1:9" ht="15.75">
      <c r="A24" s="3" t="s">
        <v>46</v>
      </c>
      <c r="B24" s="8" t="s">
        <v>47</v>
      </c>
      <c r="C24" s="9"/>
      <c r="D24" s="9"/>
      <c r="E24" s="9"/>
      <c r="F24" s="9"/>
      <c r="G24" s="9"/>
      <c r="H24" s="9"/>
      <c r="I24" s="9"/>
    </row>
    <row r="25" spans="1:9" ht="15">
      <c r="A25" s="4" t="s">
        <v>48</v>
      </c>
      <c r="B25" s="10" t="s">
        <v>49</v>
      </c>
      <c r="C25" s="24">
        <v>34</v>
      </c>
      <c r="D25" s="25">
        <v>9264215</v>
      </c>
      <c r="E25" s="26">
        <v>5714.00391193</v>
      </c>
      <c r="F25" s="26">
        <v>3445.629129</v>
      </c>
      <c r="G25" s="26">
        <v>2268.37478293</v>
      </c>
      <c r="H25" s="26">
        <v>113908.49093411</v>
      </c>
      <c r="I25" s="26">
        <v>127487.33680223</v>
      </c>
    </row>
    <row r="26" spans="1:9" ht="15">
      <c r="A26" s="4" t="s">
        <v>50</v>
      </c>
      <c r="B26" s="10" t="s">
        <v>51</v>
      </c>
      <c r="C26" s="24">
        <v>29</v>
      </c>
      <c r="D26" s="25">
        <v>10028315</v>
      </c>
      <c r="E26" s="26">
        <v>6863.55562053</v>
      </c>
      <c r="F26" s="26">
        <v>4802.99987556</v>
      </c>
      <c r="G26" s="26">
        <v>2060.55574497</v>
      </c>
      <c r="H26" s="26">
        <v>113541.26771524</v>
      </c>
      <c r="I26" s="26">
        <v>126269.4205148</v>
      </c>
    </row>
    <row r="27" spans="1:9" ht="15">
      <c r="A27" s="4" t="s">
        <v>52</v>
      </c>
      <c r="B27" s="10" t="s">
        <v>53</v>
      </c>
      <c r="C27" s="24">
        <v>27</v>
      </c>
      <c r="D27" s="25">
        <v>4735650</v>
      </c>
      <c r="E27" s="26">
        <v>2063.10615003</v>
      </c>
      <c r="F27" s="26">
        <v>1203.72153774</v>
      </c>
      <c r="G27" s="26">
        <v>859.38461229</v>
      </c>
      <c r="H27" s="26">
        <v>42971.98126554</v>
      </c>
      <c r="I27" s="26">
        <v>48656.0550634</v>
      </c>
    </row>
    <row r="28" spans="1:9" ht="15">
      <c r="A28" s="4" t="s">
        <v>54</v>
      </c>
      <c r="B28" s="10" t="s">
        <v>55</v>
      </c>
      <c r="C28" s="24">
        <v>27</v>
      </c>
      <c r="D28" s="25">
        <v>6498964</v>
      </c>
      <c r="E28" s="26">
        <v>3515.81927213</v>
      </c>
      <c r="F28" s="26">
        <v>2282.64472946</v>
      </c>
      <c r="G28" s="26">
        <v>1233.17454267</v>
      </c>
      <c r="H28" s="26">
        <v>65804.84900895</v>
      </c>
      <c r="I28" s="26">
        <v>75890.70862285</v>
      </c>
    </row>
    <row r="29" spans="1:9" ht="15">
      <c r="A29" s="4" t="s">
        <v>56</v>
      </c>
      <c r="B29" s="10" t="s">
        <v>57</v>
      </c>
      <c r="C29" s="24">
        <v>23</v>
      </c>
      <c r="D29" s="25">
        <v>5128434</v>
      </c>
      <c r="E29" s="26">
        <v>1777.66963048</v>
      </c>
      <c r="F29" s="26">
        <v>1615.16751998</v>
      </c>
      <c r="G29" s="26">
        <v>162.5021105</v>
      </c>
      <c r="H29" s="26">
        <v>35832.0160805</v>
      </c>
      <c r="I29" s="26">
        <v>42436.53115344</v>
      </c>
    </row>
    <row r="30" spans="1:9" ht="15">
      <c r="A30" s="4" t="s">
        <v>58</v>
      </c>
      <c r="B30" s="10" t="s">
        <v>59</v>
      </c>
      <c r="C30" s="24">
        <v>6</v>
      </c>
      <c r="D30" s="25">
        <v>470525</v>
      </c>
      <c r="E30" s="26">
        <v>21.4276202</v>
      </c>
      <c r="F30" s="26">
        <v>50.52224562</v>
      </c>
      <c r="G30" s="26">
        <v>-29.09462542</v>
      </c>
      <c r="H30" s="26">
        <v>3282.01088442</v>
      </c>
      <c r="I30" s="26">
        <v>3521.42646137</v>
      </c>
    </row>
    <row r="31" spans="1:9" ht="15">
      <c r="A31" s="4" t="s">
        <v>60</v>
      </c>
      <c r="B31" s="10" t="s">
        <v>61</v>
      </c>
      <c r="C31" s="24">
        <v>17</v>
      </c>
      <c r="D31" s="25">
        <v>4131763</v>
      </c>
      <c r="E31" s="26">
        <v>2145.88962036</v>
      </c>
      <c r="F31" s="26">
        <v>1317.39117322</v>
      </c>
      <c r="G31" s="26">
        <v>828.49844714</v>
      </c>
      <c r="H31" s="26">
        <v>39459.51827006</v>
      </c>
      <c r="I31" s="26">
        <v>44169.85841053</v>
      </c>
    </row>
    <row r="32" spans="1:9" ht="15">
      <c r="A32" s="4" t="s">
        <v>62</v>
      </c>
      <c r="B32" s="10" t="s">
        <v>63</v>
      </c>
      <c r="C32" s="24">
        <v>22</v>
      </c>
      <c r="D32" s="25">
        <v>3570651</v>
      </c>
      <c r="E32" s="26">
        <v>3202.72485281</v>
      </c>
      <c r="F32" s="26">
        <v>1208.28257443</v>
      </c>
      <c r="G32" s="26">
        <v>1994.44227838</v>
      </c>
      <c r="H32" s="26">
        <v>39071.92028764</v>
      </c>
      <c r="I32" s="26">
        <v>43178.89270401</v>
      </c>
    </row>
    <row r="33" spans="1:9" ht="15">
      <c r="A33" s="4" t="s">
        <v>64</v>
      </c>
      <c r="B33" s="10" t="s">
        <v>65</v>
      </c>
      <c r="C33" s="24">
        <v>96</v>
      </c>
      <c r="D33" s="25">
        <v>6528979</v>
      </c>
      <c r="E33" s="26">
        <v>2616.84502055</v>
      </c>
      <c r="F33" s="26">
        <v>1823.03872366</v>
      </c>
      <c r="G33" s="26">
        <v>793.80629689</v>
      </c>
      <c r="H33" s="26">
        <v>49844.14117489</v>
      </c>
      <c r="I33" s="26">
        <v>55337.26045625</v>
      </c>
    </row>
    <row r="34" spans="1:9" ht="15">
      <c r="A34" s="4" t="s">
        <v>66</v>
      </c>
      <c r="B34" s="10" t="s">
        <v>67</v>
      </c>
      <c r="C34" s="24">
        <v>43</v>
      </c>
      <c r="D34" s="25">
        <v>12335172</v>
      </c>
      <c r="E34" s="26">
        <v>2188.14473806</v>
      </c>
      <c r="F34" s="26">
        <v>637.04430371</v>
      </c>
      <c r="G34" s="26">
        <v>1551.10043435</v>
      </c>
      <c r="H34" s="26">
        <v>74791.49600714</v>
      </c>
      <c r="I34" s="26">
        <v>83199.01685209</v>
      </c>
    </row>
    <row r="35" spans="1:9" ht="15">
      <c r="A35" s="5" t="s">
        <v>44</v>
      </c>
      <c r="B35" s="14" t="s">
        <v>68</v>
      </c>
      <c r="C35" s="15">
        <f>SUM($C$24:$C$34)</f>
        <v>324</v>
      </c>
      <c r="D35" s="16">
        <f>SUM($D$24:$D$34)</f>
        <v>62692668</v>
      </c>
      <c r="E35" s="17">
        <f>SUM($E$24:$E$34)</f>
        <v>30109.18643708</v>
      </c>
      <c r="F35" s="17">
        <f>SUM($F$24:$F$34)</f>
        <v>18386.441812380002</v>
      </c>
      <c r="G35" s="17">
        <f>SUM($G$24:$G$34)</f>
        <v>11722.7446247</v>
      </c>
      <c r="H35" s="17">
        <f>SUM($H$24:$H$34)</f>
        <v>578507.69162849</v>
      </c>
      <c r="I35" s="17">
        <f>SUM($I$24:$I$34)</f>
        <v>650146.5070409701</v>
      </c>
    </row>
    <row r="36" spans="2:9" ht="15">
      <c r="B36" s="10" t="s">
        <v>44</v>
      </c>
      <c r="C36" s="9"/>
      <c r="D36" s="9"/>
      <c r="E36" s="9"/>
      <c r="F36" s="9"/>
      <c r="G36" s="9"/>
      <c r="H36" s="9"/>
      <c r="I36" s="9"/>
    </row>
    <row r="37" spans="1:9" ht="15.75">
      <c r="A37" s="3" t="s">
        <v>69</v>
      </c>
      <c r="B37" s="8" t="s">
        <v>70</v>
      </c>
      <c r="C37" s="9"/>
      <c r="D37" s="9"/>
      <c r="E37" s="9"/>
      <c r="F37" s="9"/>
      <c r="G37" s="9"/>
      <c r="H37" s="9"/>
      <c r="I37" s="9"/>
    </row>
    <row r="38" spans="1:9" ht="15">
      <c r="A38" s="4" t="s">
        <v>71</v>
      </c>
      <c r="B38" s="10" t="s">
        <v>72</v>
      </c>
      <c r="C38" s="24">
        <v>22</v>
      </c>
      <c r="D38" s="25">
        <v>386103</v>
      </c>
      <c r="E38" s="26">
        <v>62.94016339</v>
      </c>
      <c r="F38" s="26">
        <v>468.74172643</v>
      </c>
      <c r="G38" s="26">
        <v>-405.80156304</v>
      </c>
      <c r="H38" s="26">
        <v>11189.6657469</v>
      </c>
      <c r="I38" s="26">
        <v>11603.79457715</v>
      </c>
    </row>
    <row r="39" spans="1:9" ht="15">
      <c r="A39" s="4" t="s">
        <v>73</v>
      </c>
      <c r="B39" s="10" t="s">
        <v>74</v>
      </c>
      <c r="C39" s="24">
        <v>33</v>
      </c>
      <c r="D39" s="25">
        <v>5272614</v>
      </c>
      <c r="E39" s="26">
        <v>2092.39365314</v>
      </c>
      <c r="F39" s="26">
        <v>3607.96711661</v>
      </c>
      <c r="G39" s="26">
        <v>-1515.57346347</v>
      </c>
      <c r="H39" s="26">
        <v>100990.1657081</v>
      </c>
      <c r="I39" s="26">
        <v>111519.18401592</v>
      </c>
    </row>
    <row r="40" spans="1:9" ht="15">
      <c r="A40" s="4" t="s">
        <v>75</v>
      </c>
      <c r="B40" s="10" t="s">
        <v>76</v>
      </c>
      <c r="C40" s="24">
        <v>23</v>
      </c>
      <c r="D40" s="25">
        <v>2657247</v>
      </c>
      <c r="E40" s="26">
        <v>2516.9185326</v>
      </c>
      <c r="F40" s="26">
        <v>2774.05520756</v>
      </c>
      <c r="G40" s="26">
        <v>-257.13667496</v>
      </c>
      <c r="H40" s="26">
        <v>77091.38867557</v>
      </c>
      <c r="I40" s="26">
        <v>83711.22511351</v>
      </c>
    </row>
    <row r="41" spans="1:9" ht="15">
      <c r="A41" s="4" t="s">
        <v>77</v>
      </c>
      <c r="B41" s="10" t="s">
        <v>78</v>
      </c>
      <c r="C41" s="24">
        <v>8</v>
      </c>
      <c r="D41" s="25">
        <v>631330</v>
      </c>
      <c r="E41" s="26">
        <v>551.72411735</v>
      </c>
      <c r="F41" s="26">
        <v>276.36328032</v>
      </c>
      <c r="G41" s="26">
        <v>275.36083703</v>
      </c>
      <c r="H41" s="26">
        <v>9439.40978579</v>
      </c>
      <c r="I41" s="26">
        <v>11407.57727805</v>
      </c>
    </row>
    <row r="42" spans="1:9" ht="15">
      <c r="A42" s="4" t="s">
        <v>79</v>
      </c>
      <c r="B42" s="10" t="s">
        <v>80</v>
      </c>
      <c r="C42" s="24">
        <v>25</v>
      </c>
      <c r="D42" s="25">
        <v>296071</v>
      </c>
      <c r="E42" s="26">
        <v>6389.17483271</v>
      </c>
      <c r="F42" s="26">
        <v>40156.41861827</v>
      </c>
      <c r="G42" s="26">
        <v>-33767.24378556</v>
      </c>
      <c r="H42" s="26">
        <v>52210.30603667</v>
      </c>
      <c r="I42" s="26">
        <v>72883.82591588</v>
      </c>
    </row>
    <row r="43" spans="1:9" ht="15">
      <c r="A43" s="4" t="s">
        <v>81</v>
      </c>
      <c r="B43" s="10" t="s">
        <v>82</v>
      </c>
      <c r="C43" s="24">
        <v>23</v>
      </c>
      <c r="D43" s="25">
        <v>329350</v>
      </c>
      <c r="E43" s="26">
        <v>94.06574309</v>
      </c>
      <c r="F43" s="26">
        <v>883.24964411</v>
      </c>
      <c r="G43" s="26">
        <v>-789.18390102</v>
      </c>
      <c r="H43" s="26">
        <v>11228.9086327</v>
      </c>
      <c r="I43" s="26">
        <v>12230.95516902</v>
      </c>
    </row>
    <row r="44" spans="1:9" ht="15">
      <c r="A44" s="5" t="s">
        <v>44</v>
      </c>
      <c r="B44" s="14" t="s">
        <v>83</v>
      </c>
      <c r="C44" s="15">
        <f>SUM($C$38:$C$43)</f>
        <v>134</v>
      </c>
      <c r="D44" s="16">
        <f>SUM($D$38:$D$43)</f>
        <v>9572715</v>
      </c>
      <c r="E44" s="17">
        <f>SUM($E$38:$E$43)</f>
        <v>11707.217042279999</v>
      </c>
      <c r="F44" s="17">
        <f>SUM($F$38:$F$43)</f>
        <v>48166.7955933</v>
      </c>
      <c r="G44" s="17">
        <f>SUM($G$38:$G$43)</f>
        <v>-36459.57855102</v>
      </c>
      <c r="H44" s="17">
        <f>SUM($H$38:$H$43)</f>
        <v>262149.84458573</v>
      </c>
      <c r="I44" s="17">
        <f>SUM($I$38:$I$43)</f>
        <v>303356.56206953</v>
      </c>
    </row>
    <row r="45" spans="2:9" ht="15">
      <c r="B45" s="10" t="s">
        <v>44</v>
      </c>
      <c r="C45" s="9"/>
      <c r="D45" s="9"/>
      <c r="E45" s="9"/>
      <c r="F45" s="9"/>
      <c r="G45" s="9"/>
      <c r="H45" s="9"/>
      <c r="I45" s="9"/>
    </row>
    <row r="46" spans="1:9" ht="15.75">
      <c r="A46" s="3" t="s">
        <v>84</v>
      </c>
      <c r="B46" s="8" t="s">
        <v>85</v>
      </c>
      <c r="C46" s="9"/>
      <c r="D46" s="9"/>
      <c r="E46" s="9"/>
      <c r="F46" s="9"/>
      <c r="G46" s="9"/>
      <c r="H46" s="9"/>
      <c r="I46" s="9"/>
    </row>
    <row r="47" spans="1:9" ht="15">
      <c r="A47" s="4" t="s">
        <v>86</v>
      </c>
      <c r="B47" s="10" t="s">
        <v>87</v>
      </c>
      <c r="C47" s="24">
        <v>24</v>
      </c>
      <c r="D47" s="25">
        <v>2544753</v>
      </c>
      <c r="E47" s="26">
        <v>165.85171307</v>
      </c>
      <c r="F47" s="26">
        <v>132.14299798</v>
      </c>
      <c r="G47" s="26">
        <v>33.70871509</v>
      </c>
      <c r="H47" s="26">
        <v>8507.07570752</v>
      </c>
      <c r="I47" s="26">
        <v>9079.12919304</v>
      </c>
    </row>
    <row r="48" spans="1:9" ht="15">
      <c r="A48" s="4" t="s">
        <v>88</v>
      </c>
      <c r="B48" s="10" t="s">
        <v>89</v>
      </c>
      <c r="C48" s="24">
        <v>9</v>
      </c>
      <c r="D48" s="25">
        <v>2892087</v>
      </c>
      <c r="E48" s="26">
        <v>56.02351386</v>
      </c>
      <c r="F48" s="26">
        <v>20.66808164</v>
      </c>
      <c r="G48" s="26">
        <v>35.35543222</v>
      </c>
      <c r="H48" s="26">
        <v>7192.18552637</v>
      </c>
      <c r="I48" s="26">
        <v>7665.42182086</v>
      </c>
    </row>
    <row r="49" spans="1:9" ht="15">
      <c r="A49" s="5" t="s">
        <v>44</v>
      </c>
      <c r="B49" s="14" t="s">
        <v>90</v>
      </c>
      <c r="C49" s="15">
        <f>SUM($C$47:$C$48)</f>
        <v>33</v>
      </c>
      <c r="D49" s="16">
        <f>SUM($D$47:$D$48)</f>
        <v>5436840</v>
      </c>
      <c r="E49" s="17">
        <f>SUM($E$47:$E$48)</f>
        <v>221.87522693</v>
      </c>
      <c r="F49" s="17">
        <f>SUM($F$47:$F$48)</f>
        <v>152.81107962</v>
      </c>
      <c r="G49" s="17">
        <f>SUM($G$47:$G$48)</f>
        <v>69.06414731</v>
      </c>
      <c r="H49" s="17">
        <f>SUM($H$47:$H$48)</f>
        <v>15699.26123389</v>
      </c>
      <c r="I49" s="17">
        <f>SUM($I$47:$I$48)</f>
        <v>16744.5510139</v>
      </c>
    </row>
    <row r="50" spans="2:9" ht="15">
      <c r="B50" s="10" t="s">
        <v>44</v>
      </c>
      <c r="C50" s="9"/>
      <c r="D50" s="9"/>
      <c r="E50" s="9"/>
      <c r="F50" s="9"/>
      <c r="G50" s="9"/>
      <c r="H50" s="9"/>
      <c r="I50" s="9"/>
    </row>
    <row r="51" spans="1:9" ht="15.75">
      <c r="A51" s="3" t="s">
        <v>91</v>
      </c>
      <c r="B51" s="8" t="s">
        <v>92</v>
      </c>
      <c r="C51" s="9"/>
      <c r="D51" s="9"/>
      <c r="E51" s="9"/>
      <c r="F51" s="9"/>
      <c r="G51" s="9"/>
      <c r="H51" s="9"/>
      <c r="I51" s="9"/>
    </row>
    <row r="52" spans="1:9" ht="15">
      <c r="A52" s="4" t="s">
        <v>93</v>
      </c>
      <c r="B52" s="10" t="s">
        <v>94</v>
      </c>
      <c r="C52" s="24">
        <v>32</v>
      </c>
      <c r="D52" s="25">
        <v>544075</v>
      </c>
      <c r="E52" s="26">
        <v>2504.79311157</v>
      </c>
      <c r="F52" s="26">
        <v>428.31603396</v>
      </c>
      <c r="G52" s="26">
        <v>2076.47707761</v>
      </c>
      <c r="H52" s="26">
        <v>8089.0051958</v>
      </c>
      <c r="I52" s="26">
        <v>7662.69075989</v>
      </c>
    </row>
    <row r="53" spans="1:9" ht="15">
      <c r="A53" s="4" t="s">
        <v>95</v>
      </c>
      <c r="B53" s="10" t="s">
        <v>96</v>
      </c>
      <c r="C53" s="24">
        <v>11</v>
      </c>
      <c r="D53" s="25">
        <v>526671</v>
      </c>
      <c r="E53" s="26">
        <v>243.49196381</v>
      </c>
      <c r="F53" s="26">
        <v>438.44490038</v>
      </c>
      <c r="G53" s="26">
        <v>-194.95293657</v>
      </c>
      <c r="H53" s="26">
        <v>7949.06551161</v>
      </c>
      <c r="I53" s="26">
        <v>7794.46255324</v>
      </c>
    </row>
    <row r="54" spans="1:9" ht="15">
      <c r="A54" s="4" t="s">
        <v>97</v>
      </c>
      <c r="B54" s="10" t="s">
        <v>98</v>
      </c>
      <c r="C54" s="24">
        <v>76</v>
      </c>
      <c r="D54" s="25">
        <v>1899781</v>
      </c>
      <c r="E54" s="26">
        <v>13539.65400794</v>
      </c>
      <c r="F54" s="26">
        <v>8704.76436445</v>
      </c>
      <c r="G54" s="26">
        <v>4834.88964349</v>
      </c>
      <c r="H54" s="26">
        <v>146462.68368566</v>
      </c>
      <c r="I54" s="26">
        <v>156551.33730481</v>
      </c>
    </row>
    <row r="55" spans="1:9" ht="15">
      <c r="A55" s="4" t="s">
        <v>99</v>
      </c>
      <c r="B55" s="10" t="s">
        <v>100</v>
      </c>
      <c r="C55" s="24">
        <v>28</v>
      </c>
      <c r="D55" s="25">
        <v>189784</v>
      </c>
      <c r="E55" s="26">
        <v>300.063781</v>
      </c>
      <c r="F55" s="26">
        <v>103.18467917</v>
      </c>
      <c r="G55" s="26">
        <v>196.87910183</v>
      </c>
      <c r="H55" s="26">
        <v>2734.36170878</v>
      </c>
      <c r="I55" s="26">
        <v>2696.94191201</v>
      </c>
    </row>
    <row r="56" spans="1:9" ht="15">
      <c r="A56" s="5" t="s">
        <v>44</v>
      </c>
      <c r="B56" s="14" t="s">
        <v>101</v>
      </c>
      <c r="C56" s="15">
        <f>SUM($C$52:$C$55)</f>
        <v>147</v>
      </c>
      <c r="D56" s="16">
        <f>SUM($D$52:$D$55)</f>
        <v>3160311</v>
      </c>
      <c r="E56" s="17">
        <f>SUM($E$52:$E$55)</f>
        <v>16588.00286432</v>
      </c>
      <c r="F56" s="17">
        <f>SUM($F$52:$F$55)</f>
        <v>9674.709977960001</v>
      </c>
      <c r="G56" s="17">
        <f>SUM($G$52:$G$55)</f>
        <v>6913.292886359999</v>
      </c>
      <c r="H56" s="17">
        <f>SUM($H$52:$H$55)</f>
        <v>165235.11610185</v>
      </c>
      <c r="I56" s="17">
        <f>SUM($I$52:$I$55)</f>
        <v>174705.43252995</v>
      </c>
    </row>
    <row r="57" spans="2:9" ht="15">
      <c r="B57" s="10" t="s">
        <v>44</v>
      </c>
      <c r="C57" s="9"/>
      <c r="D57" s="9"/>
      <c r="E57" s="9"/>
      <c r="F57" s="9"/>
      <c r="G57" s="9"/>
      <c r="H57" s="9"/>
      <c r="I57" s="9"/>
    </row>
    <row r="58" spans="1:9" ht="15">
      <c r="A58" s="6" t="s">
        <v>44</v>
      </c>
      <c r="B58" s="18" t="s">
        <v>102</v>
      </c>
      <c r="C58" s="19">
        <f>SUM($C$6:$C$21)+SUM($C$25:$C$34)+SUM($C$38:$C$43)+SUM($C$47:$C$48)+SUM($C$52:$C$55)</f>
        <v>967</v>
      </c>
      <c r="D58" s="20">
        <f>SUM($D$6:$D$21)+SUM($D$25:$D$34)+SUM($D$38:$D$43)+SUM($D$47:$D$48)+SUM($D$52:$D$55)</f>
        <v>86998118</v>
      </c>
      <c r="E58" s="21">
        <f>SUM($E$6:$E$21)+SUM($E$25:$E$34)+SUM($E$38:$E$43)+SUM($E$47:$E$48)+SUM($E$52:$E$55)</f>
        <v>1311418.4876117797</v>
      </c>
      <c r="F58" s="21">
        <f>SUM($F$6:$F$21)+SUM($F$25:$F$34)+SUM($F$38:$F$43)+SUM($F$47:$F$48)+SUM($F$52:$F$55)</f>
        <v>1524087.5833092094</v>
      </c>
      <c r="G58" s="21">
        <f>SUM($G$6:$G$21)+SUM($G$25:$G$34)+SUM($G$38:$G$43)+SUM($G$47:$G$48)+SUM($G$52:$G$55)</f>
        <v>-212669.09569743</v>
      </c>
      <c r="H58" s="21">
        <f>SUM($H$6:$H$21)+SUM($H$25:$H$34)+SUM($H$38:$H$43)+SUM($H$47:$H$48)+SUM($H$52:$H$55)</f>
        <v>2050733.6167224902</v>
      </c>
      <c r="I58" s="21">
        <f>SUM($I$6:$I$21)+SUM($I$25:$I$34)+SUM($I$38:$I$43)+SUM($I$47:$I$48)+SUM($I$52:$I$55)</f>
        <v>2292863.8636117205</v>
      </c>
    </row>
    <row r="59" spans="2:9" ht="15">
      <c r="B59" s="10" t="s">
        <v>44</v>
      </c>
      <c r="C59" s="9"/>
      <c r="D59" s="9"/>
      <c r="E59" s="9"/>
      <c r="F59" s="9"/>
      <c r="G59" s="9"/>
      <c r="H59" s="9"/>
      <c r="I59" s="9"/>
    </row>
    <row r="60" spans="1:9" ht="15.75">
      <c r="A60" s="3" t="s">
        <v>103</v>
      </c>
      <c r="B60" s="8" t="s">
        <v>104</v>
      </c>
      <c r="C60" s="9"/>
      <c r="D60" s="9"/>
      <c r="E60" s="9"/>
      <c r="F60" s="9"/>
      <c r="G60" s="9"/>
      <c r="H60" s="9"/>
      <c r="I60" s="9"/>
    </row>
    <row r="61" spans="1:9" ht="15.75">
      <c r="A61" s="3" t="s">
        <v>10</v>
      </c>
      <c r="B61" s="8" t="s">
        <v>11</v>
      </c>
      <c r="C61" s="9"/>
      <c r="D61" s="9"/>
      <c r="E61" s="9"/>
      <c r="F61" s="9"/>
      <c r="G61" s="9"/>
      <c r="H61" s="9"/>
      <c r="I61" s="9"/>
    </row>
    <row r="62" spans="1:9" ht="15">
      <c r="A62" s="4" t="s">
        <v>105</v>
      </c>
      <c r="B62" s="10" t="s">
        <v>106</v>
      </c>
      <c r="C62" s="24">
        <v>742</v>
      </c>
      <c r="D62" s="25">
        <v>851658</v>
      </c>
      <c r="E62" s="26">
        <v>671.368282</v>
      </c>
      <c r="F62" s="26">
        <v>156.506059</v>
      </c>
      <c r="G62" s="26">
        <v>514.862223</v>
      </c>
      <c r="H62" s="26">
        <v>140594.53157072</v>
      </c>
      <c r="I62" s="26">
        <v>140039.68072546</v>
      </c>
    </row>
    <row r="63" spans="1:9" ht="15">
      <c r="A63" s="4" t="s">
        <v>107</v>
      </c>
      <c r="B63" s="10" t="s">
        <v>108</v>
      </c>
      <c r="C63" s="24">
        <v>31</v>
      </c>
      <c r="D63" s="25">
        <v>107535</v>
      </c>
      <c r="E63" s="26">
        <v>45.7322045</v>
      </c>
      <c r="F63" s="26">
        <v>368.7792781</v>
      </c>
      <c r="G63" s="26">
        <v>-323.0470736</v>
      </c>
      <c r="H63" s="26">
        <v>4209.9741511</v>
      </c>
      <c r="I63" s="26">
        <v>4225.3466109</v>
      </c>
    </row>
    <row r="64" spans="1:9" ht="15">
      <c r="A64" s="4" t="s">
        <v>109</v>
      </c>
      <c r="B64" s="10" t="s">
        <v>110</v>
      </c>
      <c r="C64" s="24">
        <v>9</v>
      </c>
      <c r="D64" s="25">
        <v>89</v>
      </c>
      <c r="E64" s="27">
        <v>0</v>
      </c>
      <c r="F64" s="27">
        <v>0</v>
      </c>
      <c r="G64" s="27">
        <v>0</v>
      </c>
      <c r="H64" s="26">
        <v>2391.37343</v>
      </c>
      <c r="I64" s="26">
        <v>2399.471251</v>
      </c>
    </row>
    <row r="65" spans="1:9" ht="15">
      <c r="A65" s="4" t="s">
        <v>111</v>
      </c>
      <c r="B65" s="10" t="s">
        <v>112</v>
      </c>
      <c r="C65" s="24">
        <v>33</v>
      </c>
      <c r="D65" s="25">
        <v>83390</v>
      </c>
      <c r="E65" s="27">
        <v>0</v>
      </c>
      <c r="F65" s="27">
        <v>0.0001</v>
      </c>
      <c r="G65" s="27">
        <v>-0.0001</v>
      </c>
      <c r="H65" s="26">
        <v>3426.8797</v>
      </c>
      <c r="I65" s="26">
        <v>3568.848</v>
      </c>
    </row>
    <row r="66" spans="1:9" ht="15">
      <c r="A66" s="5" t="s">
        <v>44</v>
      </c>
      <c r="B66" s="14" t="s">
        <v>113</v>
      </c>
      <c r="C66" s="15">
        <f>SUM($C$61:$C$65)</f>
        <v>815</v>
      </c>
      <c r="D66" s="16">
        <f>SUM($D$61:$D$65)</f>
        <v>1042672</v>
      </c>
      <c r="E66" s="17">
        <f>SUM($E$61:$E$65)</f>
        <v>717.1004865</v>
      </c>
      <c r="F66" s="17">
        <f>SUM($F$61:$F$65)</f>
        <v>525.2854371</v>
      </c>
      <c r="G66" s="17">
        <f>SUM($G$61:$G$65)</f>
        <v>191.8150494</v>
      </c>
      <c r="H66" s="17">
        <f>SUM($H$61:$H$65)</f>
        <v>150622.75885182</v>
      </c>
      <c r="I66" s="17">
        <f>SUM($I$61:$I$65)</f>
        <v>150233.34658736002</v>
      </c>
    </row>
    <row r="67" spans="2:9" ht="15">
      <c r="B67" s="10" t="s">
        <v>44</v>
      </c>
      <c r="C67" s="9"/>
      <c r="D67" s="9"/>
      <c r="E67" s="9"/>
      <c r="F67" s="9"/>
      <c r="G67" s="9"/>
      <c r="H67" s="9"/>
      <c r="I67" s="9"/>
    </row>
    <row r="68" spans="1:9" ht="15.75">
      <c r="A68" s="3" t="s">
        <v>46</v>
      </c>
      <c r="B68" s="8" t="s">
        <v>47</v>
      </c>
      <c r="C68" s="9"/>
      <c r="D68" s="9"/>
      <c r="E68" s="9"/>
      <c r="F68" s="9"/>
      <c r="G68" s="9"/>
      <c r="H68" s="9"/>
      <c r="I68" s="9"/>
    </row>
    <row r="69" spans="1:9" ht="15">
      <c r="A69" s="4" t="s">
        <v>105</v>
      </c>
      <c r="B69" s="10" t="s">
        <v>67</v>
      </c>
      <c r="C69" s="24">
        <v>25</v>
      </c>
      <c r="D69" s="25">
        <v>470566</v>
      </c>
      <c r="E69" s="27">
        <v>0</v>
      </c>
      <c r="F69" s="26">
        <v>11.7245581</v>
      </c>
      <c r="G69" s="26">
        <v>-11.7245581</v>
      </c>
      <c r="H69" s="26">
        <v>3044.9476311</v>
      </c>
      <c r="I69" s="26">
        <v>3450.6016577</v>
      </c>
    </row>
    <row r="70" spans="1:9" ht="15">
      <c r="A70" s="4" t="s">
        <v>107</v>
      </c>
      <c r="B70" s="10" t="s">
        <v>114</v>
      </c>
      <c r="C70" s="24">
        <v>86</v>
      </c>
      <c r="D70" s="25">
        <v>1230807</v>
      </c>
      <c r="E70" s="27">
        <v>0</v>
      </c>
      <c r="F70" s="26">
        <v>226.1459</v>
      </c>
      <c r="G70" s="26">
        <v>-226.1459</v>
      </c>
      <c r="H70" s="26">
        <v>21408.90414978</v>
      </c>
      <c r="I70" s="26">
        <v>23921.21088206</v>
      </c>
    </row>
    <row r="71" spans="1:9" ht="15">
      <c r="A71" s="5" t="s">
        <v>44</v>
      </c>
      <c r="B71" s="14" t="s">
        <v>115</v>
      </c>
      <c r="C71" s="15">
        <f>SUM($C$69:$C$70)</f>
        <v>111</v>
      </c>
      <c r="D71" s="16">
        <f>SUM($D$69:$D$70)</f>
        <v>1701373</v>
      </c>
      <c r="E71" s="52">
        <f>SUM($E$69:$E$70)</f>
        <v>0</v>
      </c>
      <c r="F71" s="17">
        <f>SUM($F$69:$F$70)</f>
        <v>237.8704581</v>
      </c>
      <c r="G71" s="17">
        <f>SUM($G$69:$G$70)</f>
        <v>-237.8704581</v>
      </c>
      <c r="H71" s="17">
        <f>SUM($H$69:$H$70)</f>
        <v>24453.85178088</v>
      </c>
      <c r="I71" s="17">
        <f>SUM($I$69:$I$70)</f>
        <v>27371.81253976</v>
      </c>
    </row>
    <row r="72" spans="2:9" ht="15">
      <c r="B72" s="22" t="s">
        <v>44</v>
      </c>
      <c r="C72" s="9"/>
      <c r="D72" s="9"/>
      <c r="E72" s="9"/>
      <c r="F72" s="9"/>
      <c r="G72" s="9"/>
      <c r="H72" s="9"/>
      <c r="I72" s="9"/>
    </row>
    <row r="73" spans="1:9" ht="15">
      <c r="A73" s="4" t="s">
        <v>69</v>
      </c>
      <c r="B73" s="10" t="s">
        <v>92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2:9" ht="15">
      <c r="B74" s="9"/>
      <c r="C74" s="9"/>
      <c r="D74" s="9"/>
      <c r="E74" s="9"/>
      <c r="F74" s="9"/>
      <c r="G74" s="9"/>
      <c r="H74" s="9"/>
      <c r="I74" s="9"/>
    </row>
    <row r="75" spans="1:9" ht="15">
      <c r="A75" s="6" t="s">
        <v>44</v>
      </c>
      <c r="B75" s="18" t="s">
        <v>116</v>
      </c>
      <c r="C75" s="19">
        <f>SUM($C$62:$C$65)+SUM($C$69:$C$70)+SUM($C$73:$C$73)</f>
        <v>926</v>
      </c>
      <c r="D75" s="20">
        <f>SUM($D$62:$D$65)+SUM($D$69:$D$70)+SUM($D$73:$D$73)</f>
        <v>2744045</v>
      </c>
      <c r="E75" s="21">
        <f>SUM($E$62:$E$65)+SUM($E$69:$E$70)+SUM($E$73:$E$73)</f>
        <v>717.1004865</v>
      </c>
      <c r="F75" s="21">
        <f>SUM($F$62:$F$65)+SUM($F$69:$F$70)+SUM($F$73:$F$73)</f>
        <v>763.1558952</v>
      </c>
      <c r="G75" s="21">
        <f>SUM($G$62:$G$65)+SUM($G$69:$G$70)+SUM($G$73:$G$73)</f>
        <v>-46.055408700000015</v>
      </c>
      <c r="H75" s="21">
        <f>SUM($H$62:$H$65)+SUM($H$69:$H$70)+SUM($H$73:$H$73)</f>
        <v>175076.6106327</v>
      </c>
      <c r="I75" s="21">
        <f>SUM($I$62:$I$65)+SUM($I$69:$I$70)+SUM($I$73:$I$73)</f>
        <v>177605.15912712002</v>
      </c>
    </row>
    <row r="76" spans="2:9" ht="15">
      <c r="B76" s="10" t="s">
        <v>44</v>
      </c>
      <c r="C76" s="9"/>
      <c r="D76" s="9"/>
      <c r="E76" s="9"/>
      <c r="F76" s="9"/>
      <c r="G76" s="9"/>
      <c r="H76" s="9"/>
      <c r="I76" s="9"/>
    </row>
    <row r="77" spans="1:9" ht="15.75">
      <c r="A77" s="3" t="s">
        <v>117</v>
      </c>
      <c r="B77" s="8" t="s">
        <v>118</v>
      </c>
      <c r="C77" s="9"/>
      <c r="D77" s="9"/>
      <c r="E77" s="9"/>
      <c r="F77" s="9"/>
      <c r="G77" s="9"/>
      <c r="H77" s="9"/>
      <c r="I77" s="9"/>
    </row>
    <row r="78" spans="1:9" ht="15">
      <c r="A78" s="4" t="s">
        <v>10</v>
      </c>
      <c r="B78" s="10" t="s">
        <v>11</v>
      </c>
      <c r="C78" s="24">
        <v>23</v>
      </c>
      <c r="D78" s="25">
        <v>3888</v>
      </c>
      <c r="E78" s="26">
        <v>0.0389</v>
      </c>
      <c r="F78" s="26">
        <v>21.9844</v>
      </c>
      <c r="G78" s="26">
        <v>-21.9455</v>
      </c>
      <c r="H78" s="26">
        <v>392.654</v>
      </c>
      <c r="I78" s="26">
        <v>413.2544</v>
      </c>
    </row>
    <row r="79" spans="2:9" ht="15">
      <c r="B79" s="9"/>
      <c r="C79" s="9"/>
      <c r="D79" s="9"/>
      <c r="E79" s="9"/>
      <c r="F79" s="9"/>
      <c r="G79" s="9"/>
      <c r="H79" s="9"/>
      <c r="I79" s="9"/>
    </row>
    <row r="80" spans="1:9" ht="15">
      <c r="A80" s="4" t="s">
        <v>46</v>
      </c>
      <c r="B80" s="10" t="s">
        <v>47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2:9" ht="15">
      <c r="B81" s="9"/>
      <c r="C81" s="28"/>
      <c r="D81" s="28"/>
      <c r="E81" s="28"/>
      <c r="F81" s="28"/>
      <c r="G81" s="28"/>
      <c r="H81" s="28"/>
      <c r="I81" s="28"/>
    </row>
    <row r="82" spans="1:9" ht="15">
      <c r="A82" s="4" t="s">
        <v>69</v>
      </c>
      <c r="B82" s="10" t="s">
        <v>92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2:9" ht="15">
      <c r="B83" s="9"/>
      <c r="C83" s="9"/>
      <c r="D83" s="9"/>
      <c r="E83" s="9"/>
      <c r="F83" s="9"/>
      <c r="G83" s="9"/>
      <c r="H83" s="9"/>
      <c r="I83" s="9"/>
    </row>
    <row r="84" spans="1:9" ht="15">
      <c r="A84" s="6" t="s">
        <v>44</v>
      </c>
      <c r="B84" s="18" t="s">
        <v>119</v>
      </c>
      <c r="C84" s="19">
        <f>SUM($C$78:$C$83)</f>
        <v>23</v>
      </c>
      <c r="D84" s="20">
        <f>SUM($D$78:$D$83)</f>
        <v>3888</v>
      </c>
      <c r="E84" s="21">
        <f>SUM($E$78:$E$83)</f>
        <v>0.0389</v>
      </c>
      <c r="F84" s="21">
        <f>SUM($F$78:$F$83)</f>
        <v>21.9844</v>
      </c>
      <c r="G84" s="21">
        <f>SUM($G$78:$G$83)</f>
        <v>-21.9455</v>
      </c>
      <c r="H84" s="21">
        <f>SUM($H$78:$H$83)</f>
        <v>392.654</v>
      </c>
      <c r="I84" s="21">
        <f>SUM($I$78:$I$83)</f>
        <v>413.2544</v>
      </c>
    </row>
    <row r="85" spans="2:9" ht="15">
      <c r="B85" s="22" t="s">
        <v>44</v>
      </c>
      <c r="C85" s="9"/>
      <c r="D85" s="9"/>
      <c r="E85" s="9"/>
      <c r="F85" s="9"/>
      <c r="G85" s="9"/>
      <c r="H85" s="9"/>
      <c r="I85" s="9"/>
    </row>
    <row r="86" spans="1:9" ht="15">
      <c r="A86" s="23" t="s">
        <v>44</v>
      </c>
      <c r="B86" s="18" t="s">
        <v>120</v>
      </c>
      <c r="C86" s="19">
        <f>SUM($C$58:$C$58)+SUM($C$75:$C$75)+SUM($C$84:$C$84)</f>
        <v>1916</v>
      </c>
      <c r="D86" s="20">
        <f>SUM($D$58:$D$58)+SUM($D$75:$D$75)+SUM($D$84:$D$84)</f>
        <v>89746051</v>
      </c>
      <c r="E86" s="21">
        <f>SUM($E$58:$E$58)+SUM($E$75:$E$75)+SUM($E$84:$E$84)</f>
        <v>1312135.6269982797</v>
      </c>
      <c r="F86" s="21">
        <f>SUM($F$58:$F$58)+SUM($F$75:$F$75)+SUM($F$84:$F$84)</f>
        <v>1524872.7236044095</v>
      </c>
      <c r="G86" s="21">
        <f>SUM($G$58:$G$58)+SUM($G$75:$G$75)+SUM($G$84:$G$84)</f>
        <v>-212737.09660612998</v>
      </c>
      <c r="H86" s="21">
        <f>SUM($H$58:$H$58)+SUM($H$75:$H$75)+SUM($H$84:$H$84)</f>
        <v>2226202.88135519</v>
      </c>
      <c r="I86" s="21">
        <f>SUM($I$58:$I$58)+SUM($I$75:$I$75)+SUM($I$84:$I$84)</f>
        <v>2470882.2771388404</v>
      </c>
    </row>
    <row r="87" spans="1:9" ht="15">
      <c r="A87" s="9"/>
      <c r="B87" s="22" t="s">
        <v>44</v>
      </c>
      <c r="C87" s="9"/>
      <c r="D87" s="9"/>
      <c r="E87" s="9"/>
      <c r="F87" s="9"/>
      <c r="G87" s="9"/>
      <c r="H87" s="9"/>
      <c r="I87" s="9"/>
    </row>
    <row r="88" spans="1:9" ht="15">
      <c r="A88" s="9"/>
      <c r="B88" s="10" t="s">
        <v>121</v>
      </c>
      <c r="C88" s="11">
        <v>46</v>
      </c>
      <c r="D88" s="12">
        <v>637072</v>
      </c>
      <c r="E88" s="13">
        <v>1091.64283552</v>
      </c>
      <c r="F88" s="13">
        <v>531.69170368</v>
      </c>
      <c r="G88" s="13">
        <v>559.95113184</v>
      </c>
      <c r="H88" s="13">
        <v>12257.10901547</v>
      </c>
      <c r="I88" s="13">
        <v>12418.20551334</v>
      </c>
    </row>
    <row r="89" ht="15">
      <c r="H89" s="62" t="s">
        <v>148</v>
      </c>
    </row>
  </sheetData>
  <mergeCells count="1">
    <mergeCell ref="A2:I2"/>
  </mergeCells>
  <printOptions horizontalCentered="1"/>
  <pageMargins left="0.75" right="0.75" top="1" bottom="1" header="0.5" footer="0.5"/>
  <pageSetup fitToHeight="1" fitToWidth="1" horizontalDpi="300" verticalDpi="3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5">
            <anchor>
              <from>
                <xdr:col>3</xdr:col>
                <xdr:colOff>762000</xdr:colOff>
                <xdr:row>0</xdr:row>
                <xdr:rowOff>76200</xdr:rowOff>
              </from>
              <to>
                <xdr:col>4</xdr:col>
                <xdr:colOff>342900</xdr:colOff>
                <xdr:row>0</xdr:row>
                <xdr:rowOff>666750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17AF-D069-40E5-A6AB-100D61D53BFF}">
  <sheetPr>
    <pageSetUpPr fitToPage="1"/>
  </sheetPr>
  <dimension ref="A5:G39"/>
  <sheetViews>
    <sheetView workbookViewId="0" topLeftCell="A1">
      <selection activeCell="B8" sqref="B8"/>
    </sheetView>
  </sheetViews>
  <sheetFormatPr defaultColWidth="9.140625" defaultRowHeight="15"/>
  <cols>
    <col min="1" max="1" width="37.57421875" style="0" customWidth="1"/>
    <col min="2" max="2" width="9.57421875" style="0" customWidth="1"/>
    <col min="3" max="3" width="10.00390625" style="0" customWidth="1"/>
    <col min="4" max="4" width="9.57421875" style="0" customWidth="1"/>
    <col min="5" max="5" width="10.421875" style="0" customWidth="1"/>
    <col min="6" max="6" width="8.7109375" style="0" customWidth="1"/>
    <col min="7" max="7" width="11.140625" style="0" customWidth="1"/>
  </cols>
  <sheetData>
    <row r="5" ht="15">
      <c r="A5" s="29" t="s">
        <v>123</v>
      </c>
    </row>
    <row r="6" spans="1:6" ht="15">
      <c r="A6" s="29"/>
      <c r="F6" s="30" t="s">
        <v>124</v>
      </c>
    </row>
    <row r="7" spans="1:7" ht="15">
      <c r="A7" s="31"/>
      <c r="B7" s="57" t="s">
        <v>125</v>
      </c>
      <c r="C7" s="57"/>
      <c r="D7" s="57" t="s">
        <v>126</v>
      </c>
      <c r="E7" s="57"/>
      <c r="F7" s="57" t="s">
        <v>127</v>
      </c>
      <c r="G7" s="57"/>
    </row>
    <row r="8" spans="1:7" ht="45">
      <c r="A8" s="32"/>
      <c r="B8" s="33" t="s">
        <v>128</v>
      </c>
      <c r="C8" s="33" t="s">
        <v>129</v>
      </c>
      <c r="D8" s="33" t="s">
        <v>128</v>
      </c>
      <c r="E8" s="33" t="s">
        <v>129</v>
      </c>
      <c r="F8" s="33" t="s">
        <v>128</v>
      </c>
      <c r="G8" s="33" t="s">
        <v>129</v>
      </c>
    </row>
    <row r="9" spans="1:7" ht="15">
      <c r="A9" s="34" t="s">
        <v>130</v>
      </c>
      <c r="B9" s="31"/>
      <c r="C9" s="31"/>
      <c r="D9" s="31"/>
      <c r="E9" s="31"/>
      <c r="F9" s="31"/>
      <c r="G9" s="31"/>
    </row>
    <row r="10" spans="1:7" ht="15">
      <c r="A10" s="31" t="s">
        <v>21</v>
      </c>
      <c r="B10" s="31">
        <v>1</v>
      </c>
      <c r="C10" s="31">
        <v>196</v>
      </c>
      <c r="D10" s="35">
        <v>0</v>
      </c>
      <c r="E10" s="35">
        <v>0</v>
      </c>
      <c r="F10" s="36">
        <f>B10+D10</f>
        <v>1</v>
      </c>
      <c r="G10" s="36">
        <f>C10+E10</f>
        <v>196</v>
      </c>
    </row>
    <row r="11" spans="1:7" ht="15">
      <c r="A11" s="31" t="s">
        <v>106</v>
      </c>
      <c r="B11" s="37">
        <v>0</v>
      </c>
      <c r="C11" s="37">
        <v>0</v>
      </c>
      <c r="D11" s="31">
        <v>4</v>
      </c>
      <c r="E11" s="31">
        <v>671</v>
      </c>
      <c r="F11" s="36">
        <f>B11+D11</f>
        <v>4</v>
      </c>
      <c r="G11" s="36">
        <f>C11+E11</f>
        <v>671</v>
      </c>
    </row>
    <row r="12" spans="1:7" ht="15">
      <c r="A12" s="31" t="s">
        <v>108</v>
      </c>
      <c r="B12" s="37">
        <v>0</v>
      </c>
      <c r="C12" s="37">
        <v>0</v>
      </c>
      <c r="D12" s="31">
        <v>2</v>
      </c>
      <c r="E12" s="31">
        <v>46</v>
      </c>
      <c r="F12" s="36">
        <f aca="true" t="shared" si="0" ref="F12:G12">B12+D12</f>
        <v>2</v>
      </c>
      <c r="G12" s="36">
        <f t="shared" si="0"/>
        <v>46</v>
      </c>
    </row>
    <row r="13" spans="1:7" ht="15">
      <c r="A13" s="34" t="s">
        <v>131</v>
      </c>
      <c r="B13" s="38">
        <f>SUM(B10:B12)</f>
        <v>1</v>
      </c>
      <c r="C13" s="38">
        <f>SUM(C10:C12)</f>
        <v>196</v>
      </c>
      <c r="D13" s="38">
        <f aca="true" t="shared" si="1" ref="D13:G13">SUM(D10:D12)</f>
        <v>6</v>
      </c>
      <c r="E13" s="38">
        <f t="shared" si="1"/>
        <v>717</v>
      </c>
      <c r="F13" s="38">
        <f t="shared" si="1"/>
        <v>7</v>
      </c>
      <c r="G13" s="38">
        <f t="shared" si="1"/>
        <v>913</v>
      </c>
    </row>
    <row r="14" spans="1:7" ht="15">
      <c r="A14" s="34" t="s">
        <v>132</v>
      </c>
      <c r="B14" s="31"/>
      <c r="C14" s="31"/>
      <c r="D14" s="31"/>
      <c r="E14" s="31"/>
      <c r="F14" s="31"/>
      <c r="G14" s="31"/>
    </row>
    <row r="15" spans="1:7" ht="15">
      <c r="A15" s="31" t="s">
        <v>55</v>
      </c>
      <c r="B15" s="31">
        <v>1</v>
      </c>
      <c r="C15" s="31">
        <v>177</v>
      </c>
      <c r="D15" s="37">
        <v>0</v>
      </c>
      <c r="E15" s="37">
        <v>0</v>
      </c>
      <c r="F15" s="36">
        <f>B15+D15</f>
        <v>1</v>
      </c>
      <c r="G15" s="36">
        <f aca="true" t="shared" si="2" ref="G15">C15+E15</f>
        <v>177</v>
      </c>
    </row>
    <row r="16" spans="1:7" ht="15">
      <c r="A16" s="34" t="s">
        <v>131</v>
      </c>
      <c r="B16" s="34">
        <f aca="true" t="shared" si="3" ref="B16:G16">SUM(B15:B15)</f>
        <v>1</v>
      </c>
      <c r="C16" s="34">
        <f t="shared" si="3"/>
        <v>177</v>
      </c>
      <c r="D16" s="39">
        <f t="shared" si="3"/>
        <v>0</v>
      </c>
      <c r="E16" s="39">
        <f t="shared" si="3"/>
        <v>0</v>
      </c>
      <c r="F16" s="34">
        <f t="shared" si="3"/>
        <v>1</v>
      </c>
      <c r="G16" s="40">
        <f t="shared" si="3"/>
        <v>177</v>
      </c>
    </row>
    <row r="17" spans="1:7" ht="15">
      <c r="A17" s="34" t="s">
        <v>133</v>
      </c>
      <c r="B17" s="34"/>
      <c r="C17" s="34"/>
      <c r="D17" s="39"/>
      <c r="E17" s="39"/>
      <c r="F17" s="38"/>
      <c r="G17" s="38"/>
    </row>
    <row r="18" spans="1:7" ht="30">
      <c r="A18" s="41" t="s">
        <v>76</v>
      </c>
      <c r="B18" s="42">
        <v>1</v>
      </c>
      <c r="C18" s="42">
        <v>485</v>
      </c>
      <c r="D18" s="37">
        <v>0</v>
      </c>
      <c r="E18" s="37">
        <v>0</v>
      </c>
      <c r="F18" s="43">
        <f>B18+D18</f>
        <v>1</v>
      </c>
      <c r="G18" s="43">
        <f>C18+E18</f>
        <v>485</v>
      </c>
    </row>
    <row r="19" spans="1:7" ht="15">
      <c r="A19" s="44" t="s">
        <v>78</v>
      </c>
      <c r="B19" s="31">
        <v>1</v>
      </c>
      <c r="C19" s="31">
        <v>363</v>
      </c>
      <c r="D19" s="37">
        <v>0</v>
      </c>
      <c r="E19" s="37">
        <v>0</v>
      </c>
      <c r="F19" s="45">
        <f>B19+D19</f>
        <v>1</v>
      </c>
      <c r="G19" s="45">
        <f>C19+E19</f>
        <v>363</v>
      </c>
    </row>
    <row r="20" spans="1:7" ht="15">
      <c r="A20" s="34" t="s">
        <v>131</v>
      </c>
      <c r="B20" s="34">
        <f>SUM(B18:B19)</f>
        <v>2</v>
      </c>
      <c r="C20" s="34">
        <f>SUM(C18:C19)</f>
        <v>848</v>
      </c>
      <c r="D20" s="39">
        <f aca="true" t="shared" si="4" ref="D20:G20">SUM(D18:D19)</f>
        <v>0</v>
      </c>
      <c r="E20" s="39">
        <f t="shared" si="4"/>
        <v>0</v>
      </c>
      <c r="F20" s="34">
        <f t="shared" si="4"/>
        <v>2</v>
      </c>
      <c r="G20" s="34">
        <f t="shared" si="4"/>
        <v>848</v>
      </c>
    </row>
    <row r="21" spans="1:7" ht="15">
      <c r="A21" s="34" t="s">
        <v>134</v>
      </c>
      <c r="B21" s="34"/>
      <c r="C21" s="34"/>
      <c r="D21" s="39"/>
      <c r="E21" s="39"/>
      <c r="F21" s="38"/>
      <c r="G21" s="38"/>
    </row>
    <row r="22" spans="1:7" ht="15">
      <c r="A22" s="46" t="s">
        <v>135</v>
      </c>
      <c r="B22" s="31">
        <v>1</v>
      </c>
      <c r="C22" s="36">
        <v>89</v>
      </c>
      <c r="D22" s="37">
        <v>0</v>
      </c>
      <c r="E22" s="37">
        <v>0</v>
      </c>
      <c r="F22" s="36">
        <f aca="true" t="shared" si="5" ref="F22:G22">B22+D22</f>
        <v>1</v>
      </c>
      <c r="G22" s="36">
        <f t="shared" si="5"/>
        <v>89</v>
      </c>
    </row>
    <row r="23" spans="1:7" ht="15">
      <c r="A23" s="34" t="s">
        <v>131</v>
      </c>
      <c r="B23" s="34">
        <f>SUM(B22:B22)</f>
        <v>1</v>
      </c>
      <c r="C23" s="40">
        <f>SUM(C22:C22)</f>
        <v>89</v>
      </c>
      <c r="D23" s="39">
        <f>SUM(D22)</f>
        <v>0</v>
      </c>
      <c r="E23" s="39">
        <f>SUM(E22)</f>
        <v>0</v>
      </c>
      <c r="F23" s="40">
        <f>SUM(F22:F22)</f>
        <v>1</v>
      </c>
      <c r="G23" s="40">
        <f>SUM(G22:G22)</f>
        <v>89</v>
      </c>
    </row>
    <row r="24" spans="1:7" ht="15">
      <c r="A24" s="34" t="s">
        <v>136</v>
      </c>
      <c r="B24" s="40">
        <f>B13+B16+B20+B23</f>
        <v>5</v>
      </c>
      <c r="C24" s="40">
        <f>C13+C16+C20+C23</f>
        <v>1310</v>
      </c>
      <c r="D24" s="40">
        <f aca="true" t="shared" si="6" ref="D24:G24">D13+D16+D20+D23</f>
        <v>6</v>
      </c>
      <c r="E24" s="40">
        <f t="shared" si="6"/>
        <v>717</v>
      </c>
      <c r="F24" s="40">
        <f t="shared" si="6"/>
        <v>11</v>
      </c>
      <c r="G24" s="40">
        <f t="shared" si="6"/>
        <v>2027</v>
      </c>
    </row>
    <row r="26" ht="15">
      <c r="A26" s="47" t="s">
        <v>137</v>
      </c>
    </row>
    <row r="27" spans="1:7" ht="15">
      <c r="A27" s="48" t="s">
        <v>138</v>
      </c>
      <c r="B27" s="56"/>
      <c r="C27" s="56"/>
      <c r="D27" s="56"/>
      <c r="E27" s="56"/>
      <c r="F27" s="56"/>
      <c r="G27" s="56"/>
    </row>
    <row r="28" spans="1:7" ht="15">
      <c r="A28" s="34" t="s">
        <v>11</v>
      </c>
      <c r="B28" s="56"/>
      <c r="C28" s="56"/>
      <c r="D28" s="56"/>
      <c r="E28" s="56"/>
      <c r="F28" s="56"/>
      <c r="G28" s="56"/>
    </row>
    <row r="29" spans="1:7" ht="15">
      <c r="A29" s="31" t="s">
        <v>21</v>
      </c>
      <c r="B29" s="56" t="s">
        <v>139</v>
      </c>
      <c r="C29" s="56"/>
      <c r="D29" s="56"/>
      <c r="E29" s="56"/>
      <c r="F29" s="56"/>
      <c r="G29" s="56"/>
    </row>
    <row r="30" spans="1:7" ht="15" customHeight="1">
      <c r="A30" s="34" t="s">
        <v>140</v>
      </c>
      <c r="B30" s="56"/>
      <c r="C30" s="56"/>
      <c r="D30" s="56"/>
      <c r="E30" s="56"/>
      <c r="F30" s="56"/>
      <c r="G30" s="56"/>
    </row>
    <row r="31" spans="1:7" ht="17.25" customHeight="1">
      <c r="A31" s="49" t="s">
        <v>55</v>
      </c>
      <c r="B31" s="58" t="s">
        <v>141</v>
      </c>
      <c r="C31" s="58"/>
      <c r="D31" s="58"/>
      <c r="E31" s="58"/>
      <c r="F31" s="58"/>
      <c r="G31" s="58"/>
    </row>
    <row r="32" spans="1:7" ht="17.25" customHeight="1">
      <c r="A32" s="50" t="s">
        <v>70</v>
      </c>
      <c r="B32" s="56"/>
      <c r="C32" s="56"/>
      <c r="D32" s="56"/>
      <c r="E32" s="56"/>
      <c r="F32" s="56"/>
      <c r="G32" s="56"/>
    </row>
    <row r="33" spans="1:7" ht="30">
      <c r="A33" s="41" t="s">
        <v>76</v>
      </c>
      <c r="B33" s="58" t="s">
        <v>142</v>
      </c>
      <c r="C33" s="58"/>
      <c r="D33" s="58"/>
      <c r="E33" s="58"/>
      <c r="F33" s="58"/>
      <c r="G33" s="58"/>
    </row>
    <row r="34" spans="1:7" ht="15" customHeight="1">
      <c r="A34" s="44" t="s">
        <v>78</v>
      </c>
      <c r="B34" s="58" t="s">
        <v>143</v>
      </c>
      <c r="C34" s="58"/>
      <c r="D34" s="58"/>
      <c r="E34" s="58"/>
      <c r="F34" s="58"/>
      <c r="G34" s="58"/>
    </row>
    <row r="35" spans="1:7" ht="15" customHeight="1">
      <c r="A35" s="34" t="s">
        <v>92</v>
      </c>
      <c r="B35" s="56"/>
      <c r="C35" s="56"/>
      <c r="D35" s="56"/>
      <c r="E35" s="56"/>
      <c r="F35" s="56"/>
      <c r="G35" s="56"/>
    </row>
    <row r="36" spans="1:7" ht="15" customHeight="1">
      <c r="A36" s="46" t="s">
        <v>135</v>
      </c>
      <c r="B36" s="58" t="s">
        <v>144</v>
      </c>
      <c r="C36" s="58"/>
      <c r="D36" s="58"/>
      <c r="E36" s="58"/>
      <c r="F36" s="58"/>
      <c r="G36" s="58"/>
    </row>
    <row r="37" spans="1:7" ht="15">
      <c r="A37" s="51" t="s">
        <v>104</v>
      </c>
      <c r="B37" s="56"/>
      <c r="C37" s="56"/>
      <c r="D37" s="56"/>
      <c r="E37" s="56"/>
      <c r="F37" s="56"/>
      <c r="G37" s="56"/>
    </row>
    <row r="38" spans="1:7" ht="60" customHeight="1">
      <c r="A38" s="42" t="s">
        <v>106</v>
      </c>
      <c r="B38" s="59" t="s">
        <v>145</v>
      </c>
      <c r="C38" s="60"/>
      <c r="D38" s="60"/>
      <c r="E38" s="60"/>
      <c r="F38" s="60"/>
      <c r="G38" s="61"/>
    </row>
    <row r="39" spans="1:7" ht="30" customHeight="1">
      <c r="A39" s="42" t="s">
        <v>108</v>
      </c>
      <c r="B39" s="59" t="s">
        <v>146</v>
      </c>
      <c r="C39" s="60"/>
      <c r="D39" s="60"/>
      <c r="E39" s="60"/>
      <c r="F39" s="60"/>
      <c r="G39" s="61"/>
    </row>
  </sheetData>
  <mergeCells count="16">
    <mergeCell ref="B36:G36"/>
    <mergeCell ref="B37:G37"/>
    <mergeCell ref="B38:G38"/>
    <mergeCell ref="B39:G39"/>
    <mergeCell ref="B30:G30"/>
    <mergeCell ref="B31:G31"/>
    <mergeCell ref="B32:G32"/>
    <mergeCell ref="B33:G33"/>
    <mergeCell ref="B34:G34"/>
    <mergeCell ref="B35:G35"/>
    <mergeCell ref="B29:G29"/>
    <mergeCell ref="B7:C7"/>
    <mergeCell ref="D7:E7"/>
    <mergeCell ref="F7:G7"/>
    <mergeCell ref="B27:G27"/>
    <mergeCell ref="B28:G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92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2020-04-09T07:08:00Z</cp:lastPrinted>
  <dcterms:created xsi:type="dcterms:W3CDTF">2020-04-08T11:28:55Z</dcterms:created>
  <dcterms:modified xsi:type="dcterms:W3CDTF">2020-04-09T07:08:53Z</dcterms:modified>
  <cp:category/>
  <cp:version/>
  <cp:contentType/>
  <cp:contentStatus/>
</cp:coreProperties>
</file>