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Jun 25\"/>
    </mc:Choice>
  </mc:AlternateContent>
  <xr:revisionPtr revIDLastSave="0" documentId="13_ncr:1_{B0F3641C-FB7F-45BD-8591-573A520A38AC}" xr6:coauthVersionLast="47" xr6:coauthVersionMax="47" xr10:uidLastSave="{00000000-0000-0000-0000-000000000000}"/>
  <bookViews>
    <workbookView xWindow="-120" yWindow="-120" windowWidth="20730" windowHeight="11160" xr2:uid="{58812093-6732-4B5D-BB75-A85733F77D7A}"/>
  </bookViews>
  <sheets>
    <sheet name="Jun 25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E20" i="2"/>
  <c r="D20" i="2"/>
  <c r="C20" i="2"/>
  <c r="B20" i="2"/>
  <c r="G19" i="2"/>
  <c r="F19" i="2"/>
  <c r="G18" i="2"/>
  <c r="G20" i="2" s="1"/>
  <c r="F18" i="2"/>
  <c r="E16" i="2"/>
  <c r="D16" i="2"/>
  <c r="C16" i="2"/>
  <c r="B16" i="2"/>
  <c r="G15" i="2"/>
  <c r="F15" i="2"/>
  <c r="G14" i="2"/>
  <c r="F14" i="2"/>
  <c r="G13" i="2"/>
  <c r="G16" i="2" s="1"/>
  <c r="F13" i="2"/>
  <c r="F16" i="2" s="1"/>
  <c r="G11" i="2"/>
  <c r="E11" i="2"/>
  <c r="E21" i="2" s="1"/>
  <c r="D11" i="2"/>
  <c r="D21" i="2" s="1"/>
  <c r="C11" i="2"/>
  <c r="C21" i="2" s="1"/>
  <c r="B11" i="2"/>
  <c r="B21" i="2" s="1"/>
  <c r="G10" i="2"/>
  <c r="F10" i="2"/>
  <c r="F11" i="2" s="1"/>
  <c r="F21" i="2" s="1"/>
  <c r="G21" i="2" l="1"/>
  <c r="D87" i="1" l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G87" i="1" s="1"/>
  <c r="F59" i="1"/>
  <c r="F87" i="1" s="1"/>
  <c r="E59" i="1"/>
  <c r="E87" i="1" s="1"/>
  <c r="D59" i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<sst xmlns="http://schemas.openxmlformats.org/spreadsheetml/2006/main" count="209" uniqueCount="127">
  <si>
    <t xml:space="preserve">Monthly Report for the month of June 2025 </t>
  </si>
  <si>
    <t xml:space="preserve">Sr </t>
  </si>
  <si>
    <t xml:space="preserve">Scheme Name </t>
  </si>
  <si>
    <t>No. of Schemes as on June 30, 2025</t>
  </si>
  <si>
    <t>No. of Folios as on June 30, 2025</t>
  </si>
  <si>
    <t>Funds Mobilized for the month of June 2025 (INR in crore)</t>
  </si>
  <si>
    <t>Net Inflow (+ve)/Outflow (-ve) for the month of June 2025 (INR in crore)</t>
  </si>
  <si>
    <t>Net Assets Under Management as on June 30, 2025 (INR in crore)</t>
  </si>
  <si>
    <t>Average Net Assets Under Management for the month June 2025 (INR in crore)</t>
  </si>
  <si>
    <t>No. of segregated portfolios created as on June 30, 2025</t>
  </si>
  <si>
    <t>Net Assets Under Management in segregated portfolio as on June 30, 2025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</si>
  <si>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</si>
  <si>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</si>
  <si>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</si>
  <si>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</si>
  <si>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</si>
  <si>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</si>
  <si>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</si>
  <si>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</si>
  <si>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</si>
  <si>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</si>
  <si>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</si>
  <si>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</si>
  <si>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</si>
  <si>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</si>
  <si>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</si>
  <si>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</si>
  <si>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</si>
  <si>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</si>
  <si>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</si>
  <si>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</si>
  <si>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</si>
  <si>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</si>
  <si>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</si>
  <si>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</si>
  <si>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</si>
  <si>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</si>
  <si>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</si>
  <si>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</si>
  <si>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</si>
  <si>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</si>
  <si>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</si>
  <si>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</si>
  <si>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</si>
  <si>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</si>
  <si>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</si>
  <si>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</si>
  <si>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</si>
  <si>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</si>
  <si>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</si>
  <si>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</si>
  <si>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</si>
  <si>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</si>
  <si>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</si>
  <si>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</si>
  <si>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</si>
  <si>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</si>
  <si>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</si>
  <si>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</si>
  <si>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</si>
  <si>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</si>
  <si>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</si>
  <si>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</si>
  <si>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</si>
  <si>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</si>
  <si>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</si>
  <si>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</si>
  <si>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</si>
  <si>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</si>
  <si>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</si>
  <si>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</si>
  <si>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</si>
  <si>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</si>
  <si>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</si>
  <si>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</si>
  <si>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</si>
  <si>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</si>
  <si>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</si>
  <si>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</si>
  <si>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</si>
  <si>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</si>
  <si>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</si>
  <si>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</si>
  <si>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</si>
  <si>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</si>
  <si>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</si>
  <si>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</si>
  <si>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</si>
  <si>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</si>
  <si>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</si>
  <si>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</si>
  <si>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</si>
  <si>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</si>
  <si>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</si>
  <si>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</si>
  <si>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</si>
  <si>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</si>
  <si>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</si>
  <si>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</si>
  <si>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June 2025 (INR in crore)</t>
  </si>
  <si>
    <t>Released on 09-Jul-2025</t>
  </si>
  <si>
    <t>** Data in respect Fund of Funds Domestic is shown for information only. The same is included in the respective underlying schemes.</t>
  </si>
  <si>
    <t>## Include NFOs - Nippon India Income Plus Arbitrage Active Fund of Fund and Union Income Plus Arbitrage Active FOF</t>
  </si>
  <si>
    <t>Fund of Funds Scheme (Domestic) **</t>
  </si>
  <si>
    <t>##  104</t>
  </si>
  <si>
    <t xml:space="preserve">NEW SCHEMES LAUNCHED DURING JUNE 2025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</si>
  <si>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</si>
  <si>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</si>
  <si>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</si>
  <si>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</si>
  <si>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</si>
  <si>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</si>
  <si>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</si>
  <si>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</si>
  <si>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</si>
  <si>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</si>
  <si>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Other Schemes</t>
  </si>
  <si>
    <t>Subtotal "C"</t>
  </si>
  <si>
    <t>Total A + B + C</t>
  </si>
  <si>
    <t xml:space="preserve">*NEW SCHEMES LAUNCHED : </t>
  </si>
  <si>
    <t>Open End Schemes</t>
  </si>
  <si>
    <t>Unifi Liquid Fund</t>
  </si>
  <si>
    <t>SAMCO LARGE AND MID CAP FUND</t>
  </si>
  <si>
    <t>BARODA BNP PARIBAS HEALTH AND WELLNESS FUND; Motilal Oswal Services Fund</t>
  </si>
  <si>
    <t>Unifi Flexi Cap Fund</t>
  </si>
  <si>
    <t>DSP Nifty IT Index Fund ; DSP Nifty Healthcare Index Fund ; ICICI Prudential Nifty Top 15 Equal Weight Index Fund; ICICI Prudential Nifty200 Quality 30 Index Fund; Mirae Asset CRISIL-IBX Financial Services 9-12 Months Debt Index Fund; Motilal Oswal BSE 1000 Index Fund; NIPPON INDIA BSE SENSEX NEXT 30 INDEX FUND; SBI Nifty200 Quality 30 Index Fund; Tata Nifty MidCap 150 Index Fund</t>
  </si>
  <si>
    <t>Groww Nifty 500 Low Volatility 50 ETF; ICICI Prudential Nifty Top 15 Equal Weight ETF; Motilal Oswal Nifty PSE ETF; Motilal Oswal Nifty India Tourism ETF; Motilal Oswal Nifty Midcap150 Momentum 50 ETF; NIPPON INDIA BSE SENSEX NEXT 30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</si>
</sst>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5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  <font>
      <b/>
      <sz val="9"/>
      <name val="Calibri"/>
      <family val="2"/>
    </font>
    <font>
      <i/>
      <sz val="8"/>
      <color theme="1"/>
      <name val="Aptos Narrow"/>
      <family val="2"/>
      <scheme val="minor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43" fontId="20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43" fontId="18" fillId="0" borderId="10" xfId="1" applyFont="1" applyBorder="1" applyAlignment="1">
      <alignment vertical="top" wrapText="1"/>
    </xf>
    <xf numFmtId="43" fontId="20" fillId="35" borderId="10" xfId="1" applyFont="1" applyFill="1" applyBorder="1" applyAlignment="1">
      <alignment horizontal="right" vertical="center"/>
    </xf>
    <xf numFmtId="43" fontId="18" fillId="0" borderId="0" xfId="1" applyFont="1" applyAlignment="1">
      <alignment vertical="top" wrapText="1"/>
    </xf>
    <xf numFmtId="164" fontId="20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164" fontId="18" fillId="0" borderId="10" xfId="1" applyNumberFormat="1" applyFont="1" applyBorder="1" applyAlignment="1">
      <alignment vertical="top" wrapText="1"/>
    </xf>
    <xf numFmtId="164" fontId="20" fillId="35" borderId="10" xfId="1" applyNumberFormat="1" applyFont="1" applyFill="1" applyBorder="1" applyAlignment="1">
      <alignment horizontal="right" vertical="center"/>
    </xf>
    <xf numFmtId="164" fontId="18" fillId="0" borderId="0" xfId="1" applyNumberFormat="1" applyFont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1" applyNumberFormat="1" applyFont="1" applyFill="1" applyBorder="1" applyAlignment="1">
      <alignment horizontal="right" vertical="center"/>
    </xf>
    <xf numFmtId="43" fontId="21" fillId="0" borderId="10" xfId="1" applyFont="1" applyFill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20" fillId="3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top" wrapText="1"/>
    </xf>
    <xf numFmtId="164" fontId="21" fillId="0" borderId="10" xfId="1" applyNumberFormat="1" applyFont="1" applyBorder="1" applyAlignment="1">
      <alignment vertical="top" wrapText="1"/>
    </xf>
    <xf numFmtId="43" fontId="21" fillId="0" borderId="10" xfId="1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16" fillId="0" borderId="0" xfId="0" applyFont="1"/>
    <xf numFmtId="164" fontId="0" fillId="0" borderId="0" xfId="1" applyNumberFormat="1" applyFont="1" applyFill="1"/>
    <xf numFmtId="164" fontId="24" fillId="0" borderId="0" xfId="1" applyNumberFormat="1" applyFont="1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top" wrapText="1"/>
    </xf>
    <xf numFmtId="164" fontId="16" fillId="0" borderId="10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horizontal="left" vertical="center" wrapText="1"/>
    </xf>
    <xf numFmtId="164" fontId="1" fillId="0" borderId="10" xfId="1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164" fontId="0" fillId="0" borderId="10" xfId="1" quotePrefix="1" applyNumberFormat="1" applyFont="1" applyFill="1" applyBorder="1" applyAlignment="1">
      <alignment horizontal="right"/>
    </xf>
    <xf numFmtId="164" fontId="0" fillId="0" borderId="10" xfId="1" applyNumberFormat="1" applyFont="1" applyFill="1" applyBorder="1" applyAlignment="1">
      <alignment horizontal="right" vertical="top" wrapText="1"/>
    </xf>
    <xf numFmtId="164" fontId="16" fillId="0" borderId="1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164" fontId="1" fillId="0" borderId="10" xfId="1" applyNumberFormat="1" applyFont="1" applyFill="1" applyBorder="1" applyAlignment="1">
      <alignment horizontal="right" vertical="top" wrapText="1"/>
    </xf>
    <xf numFmtId="164" fontId="16" fillId="0" borderId="10" xfId="0" applyNumberFormat="1" applyFont="1" applyBorder="1"/>
    <xf numFmtId="0" fontId="16" fillId="0" borderId="10" xfId="0" applyFont="1" applyBorder="1"/>
    <xf numFmtId="164" fontId="0" fillId="0" borderId="10" xfId="1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4" fillId="0" borderId="0" xfId="0" applyFont="1"/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164" fontId="24" fillId="0" borderId="10" xfId="1" applyNumberFormat="1" applyFont="1" applyFill="1" applyBorder="1" applyAlignment="1">
      <alignment horizontal="left" vertical="top" wrapText="1"/>
    </xf>
    <xf numFmtId="0" fontId="21" fillId="0" borderId="11" xfId="1" applyNumberFormat="1" applyFont="1" applyFill="1" applyBorder="1" applyAlignment="1">
      <alignment horizontal="left" vertical="top" wrapText="1"/>
    </xf>
    <xf numFmtId="0" fontId="21" fillId="0" borderId="12" xfId="1" applyNumberFormat="1" applyFont="1" applyFill="1" applyBorder="1" applyAlignment="1">
      <alignment horizontal="left" vertical="top" wrapText="1"/>
    </xf>
    <xf numFmtId="0" fontId="21" fillId="0" borderId="13" xfId="1" applyNumberFormat="1" applyFont="1" applyFill="1" applyBorder="1" applyAlignment="1">
      <alignment horizontal="left" vertical="top" wrapText="1"/>
    </xf>
    <xf numFmtId="164" fontId="21" fillId="0" borderId="10" xfId="1" applyNumberFormat="1" applyFont="1" applyFill="1" applyBorder="1" applyAlignment="1">
      <alignment horizontal="left" vertical="top" wrapText="1"/>
    </xf>
    <xf numFmtId="164" fontId="16" fillId="0" borderId="1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left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819150</xdr:colOff>
          <xdr:row>0</xdr:row>
          <xdr:rowOff>66675</xdr:rowOff>
        </xdr:from>
        <xdr:to>
          <xdr:col>5</xdr:col>
          <xdr:colOff>228600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759B-C22F-4F14-8CDB-36584EC1DA67}">
  <sheetPr>
    <pageSetUpPr fitToPage="1"/>
  </sheetPr>
  <dimension ref="A1:K105"/>
  <sheetViews>
    <sheetView tabSelected="1" workbookViewId="0">
      <selection activeCell="A2" sqref="A2:K2"/>
    </sheetView>
  </sheetViews>
  <sheetFormatPr defaultRowHeight="15"/>
  <cols>
    <col min="1" max="1" width="5.7109375" style="1" bestFit="1" customWidth="1"/>
    <col min="2" max="2" width="47.5703125" style="1" bestFit="1" customWidth="1"/>
    <col min="3" max="3" width="14.7109375" style="1" customWidth="1"/>
    <col min="4" max="4" width="14.140625" style="1" customWidth="1"/>
    <col min="5" max="9" width="15.28515625" style="1" bestFit="1" customWidth="1"/>
    <col min="10" max="10" width="14" style="1" customWidth="1"/>
    <col min="11" max="11" width="15.28515625" style="1" bestFit="1" customWidth="1"/>
    <col min="12" max="16384" width="9.140625" style="1"/>
  </cols>
  <sheetData>
    <row r="1" spans="1:11" ht="50.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5.7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>
      <c r="A4" s="2" t="s">
        <v>11</v>
      </c>
      <c r="B4" s="3" t="s">
        <v>12</v>
      </c>
      <c r="C4" s="4"/>
      <c r="D4" s="4"/>
      <c r="E4" s="4"/>
      <c r="F4" s="4"/>
      <c r="G4" s="4"/>
      <c r="H4" s="4"/>
      <c r="I4" s="4"/>
      <c r="J4" s="4"/>
      <c r="K4" s="4"/>
    </row>
    <row r="5" spans="1:11" ht="15.75">
      <c r="A5" s="2" t="s">
        <v>13</v>
      </c>
      <c r="B5" s="3" t="s">
        <v>14</v>
      </c>
      <c r="C5" s="4"/>
      <c r="D5" s="4"/>
      <c r="E5" s="4"/>
      <c r="F5" s="4"/>
      <c r="G5" s="4"/>
      <c r="H5" s="4"/>
      <c r="I5" s="4"/>
      <c r="J5" s="4"/>
      <c r="K5" s="4"/>
    </row>
    <row r="6" spans="1:11" s="23" customFormat="1">
      <c r="A6" s="19" t="s">
        <v>15</v>
      </c>
      <c r="B6" s="20" t="s">
        <v>16</v>
      </c>
      <c r="C6" s="21">
        <v>35</v>
      </c>
      <c r="D6" s="21">
        <v>663083</v>
      </c>
      <c r="E6" s="22">
        <v>569989.96423607005</v>
      </c>
      <c r="F6" s="22">
        <v>578144.45800097997</v>
      </c>
      <c r="G6" s="22">
        <v>-8154.4937649101503</v>
      </c>
      <c r="H6" s="22">
        <v>71480.929780370003</v>
      </c>
      <c r="I6" s="22">
        <v>104237.28277392</v>
      </c>
      <c r="J6" s="21">
        <v>0</v>
      </c>
      <c r="K6" s="22">
        <v>0</v>
      </c>
    </row>
    <row r="7" spans="1:11" s="23" customFormat="1">
      <c r="A7" s="19" t="s">
        <v>17</v>
      </c>
      <c r="B7" s="20" t="s">
        <v>18</v>
      </c>
      <c r="C7" s="21">
        <v>38</v>
      </c>
      <c r="D7" s="21">
        <v>1973815</v>
      </c>
      <c r="E7" s="22">
        <v>503574.67716249003</v>
      </c>
      <c r="F7" s="22">
        <v>528770.76399620995</v>
      </c>
      <c r="G7" s="22">
        <v>-25196.086833720099</v>
      </c>
      <c r="H7" s="22">
        <v>499856.82495545998</v>
      </c>
      <c r="I7" s="22">
        <v>584402.98813934997</v>
      </c>
      <c r="J7" s="21">
        <v>0</v>
      </c>
      <c r="K7" s="22">
        <v>0</v>
      </c>
    </row>
    <row r="8" spans="1:11" s="23" customFormat="1">
      <c r="A8" s="19" t="s">
        <v>19</v>
      </c>
      <c r="B8" s="20" t="s">
        <v>20</v>
      </c>
      <c r="C8" s="21">
        <v>25</v>
      </c>
      <c r="D8" s="21">
        <v>718333</v>
      </c>
      <c r="E8" s="22">
        <v>31480.342060520001</v>
      </c>
      <c r="F8" s="22">
        <v>28536.581002940002</v>
      </c>
      <c r="G8" s="22">
        <v>2943.7610575799899</v>
      </c>
      <c r="H8" s="22">
        <v>132827.31502891</v>
      </c>
      <c r="I8" s="22">
        <v>130140.43332136</v>
      </c>
      <c r="J8" s="21">
        <v>0</v>
      </c>
      <c r="K8" s="22">
        <v>0</v>
      </c>
    </row>
    <row r="9" spans="1:11" s="23" customFormat="1">
      <c r="A9" s="19" t="s">
        <v>21</v>
      </c>
      <c r="B9" s="20" t="s">
        <v>22</v>
      </c>
      <c r="C9" s="21">
        <v>22</v>
      </c>
      <c r="D9" s="21">
        <v>849791</v>
      </c>
      <c r="E9" s="22">
        <v>21118.171269930001</v>
      </c>
      <c r="F9" s="22">
        <v>17981.76960928</v>
      </c>
      <c r="G9" s="22">
        <v>3136.4016606499999</v>
      </c>
      <c r="H9" s="22">
        <v>131414.89293927999</v>
      </c>
      <c r="I9" s="22">
        <v>129766.89411384999</v>
      </c>
      <c r="J9" s="21">
        <v>0</v>
      </c>
      <c r="K9" s="22">
        <v>0</v>
      </c>
    </row>
    <row r="10" spans="1:11" s="23" customFormat="1">
      <c r="A10" s="19" t="s">
        <v>23</v>
      </c>
      <c r="B10" s="20" t="s">
        <v>24</v>
      </c>
      <c r="C10" s="21">
        <v>24</v>
      </c>
      <c r="D10" s="21">
        <v>450098</v>
      </c>
      <c r="E10" s="22">
        <v>93866.452670409999</v>
      </c>
      <c r="F10" s="22">
        <v>84382.160778160003</v>
      </c>
      <c r="G10" s="22">
        <v>9484.2918922499794</v>
      </c>
      <c r="H10" s="22">
        <v>290723.82345487998</v>
      </c>
      <c r="I10" s="22">
        <v>278402.59246696997</v>
      </c>
      <c r="J10" s="21">
        <v>1</v>
      </c>
      <c r="K10" s="22">
        <v>0</v>
      </c>
    </row>
    <row r="11" spans="1:11" s="23" customFormat="1">
      <c r="A11" s="19" t="s">
        <v>25</v>
      </c>
      <c r="B11" s="20" t="s">
        <v>26</v>
      </c>
      <c r="C11" s="21">
        <v>24</v>
      </c>
      <c r="D11" s="21">
        <v>488358</v>
      </c>
      <c r="E11" s="22">
        <v>20113.176207280001</v>
      </c>
      <c r="F11" s="22">
        <v>9836.4277081599994</v>
      </c>
      <c r="G11" s="22">
        <v>10276.74849912</v>
      </c>
      <c r="H11" s="22">
        <v>133337.00368256</v>
      </c>
      <c r="I11" s="22">
        <v>132173.68078331999</v>
      </c>
      <c r="J11" s="21">
        <v>0</v>
      </c>
      <c r="K11" s="22">
        <v>0</v>
      </c>
    </row>
    <row r="12" spans="1:11" s="23" customFormat="1">
      <c r="A12" s="19" t="s">
        <v>27</v>
      </c>
      <c r="B12" s="20" t="s">
        <v>28</v>
      </c>
      <c r="C12" s="21">
        <v>13</v>
      </c>
      <c r="D12" s="21">
        <v>226670</v>
      </c>
      <c r="E12" s="22">
        <v>378.53568203999998</v>
      </c>
      <c r="F12" s="22">
        <v>439.51407904000001</v>
      </c>
      <c r="G12" s="22">
        <v>-60.978397000000001</v>
      </c>
      <c r="H12" s="22">
        <v>25335.97711312</v>
      </c>
      <c r="I12" s="22">
        <v>25330.049111050001</v>
      </c>
      <c r="J12" s="21">
        <v>2</v>
      </c>
      <c r="K12" s="22">
        <v>0</v>
      </c>
    </row>
    <row r="13" spans="1:11" s="23" customFormat="1">
      <c r="A13" s="19" t="s">
        <v>29</v>
      </c>
      <c r="B13" s="20" t="s">
        <v>30</v>
      </c>
      <c r="C13" s="21">
        <v>13</v>
      </c>
      <c r="D13" s="21">
        <v>104283</v>
      </c>
      <c r="E13" s="22">
        <v>162.22431699000001</v>
      </c>
      <c r="F13" s="22">
        <v>227.99318629999999</v>
      </c>
      <c r="G13" s="22">
        <v>-65.768869310000099</v>
      </c>
      <c r="H13" s="22">
        <v>11852.051251450001</v>
      </c>
      <c r="I13" s="22">
        <v>11934.07255038</v>
      </c>
      <c r="J13" s="21">
        <v>0</v>
      </c>
      <c r="K13" s="22">
        <v>0</v>
      </c>
    </row>
    <row r="14" spans="1:11" s="23" customFormat="1">
      <c r="A14" s="19" t="s">
        <v>31</v>
      </c>
      <c r="B14" s="20" t="s">
        <v>32</v>
      </c>
      <c r="C14" s="21">
        <v>11</v>
      </c>
      <c r="D14" s="21">
        <v>96767</v>
      </c>
      <c r="E14" s="22">
        <v>594.44027104999998</v>
      </c>
      <c r="F14" s="22">
        <v>1040.3226785700001</v>
      </c>
      <c r="G14" s="22">
        <v>-445.88240752000002</v>
      </c>
      <c r="H14" s="22">
        <v>20538.597821300002</v>
      </c>
      <c r="I14" s="22">
        <v>20907.170715529999</v>
      </c>
      <c r="J14" s="21">
        <v>0</v>
      </c>
      <c r="K14" s="22">
        <v>0</v>
      </c>
    </row>
    <row r="15" spans="1:11" s="23" customFormat="1">
      <c r="A15" s="19" t="s">
        <v>33</v>
      </c>
      <c r="B15" s="20" t="s">
        <v>34</v>
      </c>
      <c r="C15" s="21">
        <v>22</v>
      </c>
      <c r="D15" s="21">
        <v>236833</v>
      </c>
      <c r="E15" s="22">
        <v>741.05260604</v>
      </c>
      <c r="F15" s="22">
        <v>697.02166412999998</v>
      </c>
      <c r="G15" s="22">
        <v>44.030941909999697</v>
      </c>
      <c r="H15" s="22">
        <v>36912.296308700003</v>
      </c>
      <c r="I15" s="22">
        <v>37020.314279869999</v>
      </c>
      <c r="J15" s="21">
        <v>0</v>
      </c>
      <c r="K15" s="22">
        <v>0</v>
      </c>
    </row>
    <row r="16" spans="1:11" s="23" customFormat="1">
      <c r="A16" s="19" t="s">
        <v>35</v>
      </c>
      <c r="B16" s="20" t="s">
        <v>36</v>
      </c>
      <c r="C16" s="21">
        <v>21</v>
      </c>
      <c r="D16" s="21">
        <v>546232</v>
      </c>
      <c r="E16" s="22">
        <v>13196.208925159999</v>
      </c>
      <c r="F16" s="22">
        <v>6071.7272870699999</v>
      </c>
      <c r="G16" s="22">
        <v>7124.4816380900002</v>
      </c>
      <c r="H16" s="22">
        <v>203199.04055810999</v>
      </c>
      <c r="I16" s="22">
        <v>201197.78849591</v>
      </c>
      <c r="J16" s="21">
        <v>0</v>
      </c>
      <c r="K16" s="22">
        <v>0</v>
      </c>
    </row>
    <row r="17" spans="1:11" s="23" customFormat="1">
      <c r="A17" s="19" t="s">
        <v>37</v>
      </c>
      <c r="B17" s="20" t="s">
        <v>38</v>
      </c>
      <c r="C17" s="21">
        <v>14</v>
      </c>
      <c r="D17" s="21">
        <v>183524</v>
      </c>
      <c r="E17" s="22">
        <v>103.10758285</v>
      </c>
      <c r="F17" s="22">
        <v>271.28980701</v>
      </c>
      <c r="G17" s="22">
        <v>-168.18222416</v>
      </c>
      <c r="H17" s="22">
        <v>20349.889533609999</v>
      </c>
      <c r="I17" s="22">
        <v>20396.085659389999</v>
      </c>
      <c r="J17" s="21">
        <v>4</v>
      </c>
      <c r="K17" s="22">
        <v>0</v>
      </c>
    </row>
    <row r="18" spans="1:11" s="23" customFormat="1">
      <c r="A18" s="19" t="s">
        <v>39</v>
      </c>
      <c r="B18" s="20" t="s">
        <v>40</v>
      </c>
      <c r="C18" s="21">
        <v>22</v>
      </c>
      <c r="D18" s="21">
        <v>239295</v>
      </c>
      <c r="E18" s="22">
        <v>1969.78490349</v>
      </c>
      <c r="F18" s="22">
        <v>1731.18655668</v>
      </c>
      <c r="G18" s="22">
        <v>238.59834681000001</v>
      </c>
      <c r="H18" s="22">
        <v>82228.636290580005</v>
      </c>
      <c r="I18" s="22">
        <v>82588.269987260006</v>
      </c>
      <c r="J18" s="21">
        <v>0</v>
      </c>
      <c r="K18" s="22">
        <v>0</v>
      </c>
    </row>
    <row r="19" spans="1:11" s="23" customFormat="1">
      <c r="A19" s="19" t="s">
        <v>41</v>
      </c>
      <c r="B19" s="20" t="s">
        <v>42</v>
      </c>
      <c r="C19" s="21">
        <v>23</v>
      </c>
      <c r="D19" s="21">
        <v>232057</v>
      </c>
      <c r="E19" s="22">
        <v>1562.0074013200001</v>
      </c>
      <c r="F19" s="22">
        <v>2519.3305023600001</v>
      </c>
      <c r="G19" s="22">
        <v>-957.32310104000101</v>
      </c>
      <c r="H19" s="22">
        <v>41449.723214209997</v>
      </c>
      <c r="I19" s="22">
        <v>42294.944257950003</v>
      </c>
      <c r="J19" s="21">
        <v>0</v>
      </c>
      <c r="K19" s="22">
        <v>0</v>
      </c>
    </row>
    <row r="20" spans="1:11" s="23" customFormat="1">
      <c r="A20" s="19" t="s">
        <v>43</v>
      </c>
      <c r="B20" s="20" t="s">
        <v>44</v>
      </c>
      <c r="C20" s="21">
        <v>5</v>
      </c>
      <c r="D20" s="21">
        <v>38371</v>
      </c>
      <c r="E20" s="22">
        <v>50.872600740000003</v>
      </c>
      <c r="F20" s="22">
        <v>192.66065417999999</v>
      </c>
      <c r="G20" s="22">
        <v>-141.78805344</v>
      </c>
      <c r="H20" s="22">
        <v>4935.0928227699997</v>
      </c>
      <c r="I20" s="22">
        <v>5024.9166240699997</v>
      </c>
      <c r="J20" s="21">
        <v>0</v>
      </c>
      <c r="K20" s="22">
        <v>0</v>
      </c>
    </row>
    <row r="21" spans="1:11" s="23" customFormat="1">
      <c r="A21" s="19" t="s">
        <v>45</v>
      </c>
      <c r="B21" s="20" t="s">
        <v>46</v>
      </c>
      <c r="C21" s="21">
        <v>12</v>
      </c>
      <c r="D21" s="21">
        <v>199600</v>
      </c>
      <c r="E21" s="22">
        <v>2667.5624586600002</v>
      </c>
      <c r="F21" s="22">
        <v>2436.8379948400002</v>
      </c>
      <c r="G21" s="22">
        <v>230.72446382000001</v>
      </c>
      <c r="H21" s="22">
        <v>51668.081510210002</v>
      </c>
      <c r="I21" s="22">
        <v>51830.598392790002</v>
      </c>
      <c r="J21" s="21">
        <v>0</v>
      </c>
      <c r="K21" s="22">
        <v>0</v>
      </c>
    </row>
    <row r="22" spans="1:11" ht="30">
      <c r="A22" s="7" t="s">
        <v>47</v>
      </c>
      <c r="B22" s="24" t="s">
        <v>48</v>
      </c>
      <c r="C22" s="15">
        <f>SUM($C$6:$C$21)</f>
        <v>324</v>
      </c>
      <c r="D22" s="15">
        <f>SUM($D$6:$D$21)</f>
        <v>7247110</v>
      </c>
      <c r="E22" s="10">
        <f>SUM($E$6:$E$21)</f>
        <v>1261568.58035504</v>
      </c>
      <c r="F22" s="10">
        <f>SUM($F$6:$F$21)</f>
        <v>1263280.045505909</v>
      </c>
      <c r="G22" s="10">
        <f>SUM($G$6:$G$21)</f>
        <v>-1711.4651508702786</v>
      </c>
      <c r="H22" s="10">
        <f>SUM($H$6:$H$21)</f>
        <v>1758110.17626552</v>
      </c>
      <c r="I22" s="10">
        <f>SUM($I$6:$I$21)</f>
        <v>1857648.0816729695</v>
      </c>
      <c r="J22" s="15">
        <f>SUM($J$6:$J$21)</f>
        <v>7</v>
      </c>
      <c r="K22" s="10">
        <f>SUM($K$6:$K$21)</f>
        <v>0</v>
      </c>
    </row>
    <row r="23" spans="1:11">
      <c r="A23" s="4"/>
      <c r="B23" s="6" t="s">
        <v>47</v>
      </c>
      <c r="C23" s="16"/>
      <c r="D23" s="16"/>
      <c r="E23" s="11"/>
      <c r="F23" s="11"/>
      <c r="G23" s="11"/>
      <c r="H23" s="11"/>
      <c r="I23" s="11"/>
      <c r="J23" s="16"/>
      <c r="K23" s="11"/>
    </row>
    <row r="24" spans="1:11" ht="15.75">
      <c r="A24" s="2" t="s">
        <v>49</v>
      </c>
      <c r="B24" s="3" t="s">
        <v>50</v>
      </c>
      <c r="C24" s="16"/>
      <c r="D24" s="16"/>
      <c r="E24" s="11"/>
      <c r="F24" s="11"/>
      <c r="G24" s="11"/>
      <c r="H24" s="11"/>
      <c r="I24" s="11"/>
      <c r="J24" s="16"/>
      <c r="K24" s="11"/>
    </row>
    <row r="25" spans="1:11" s="23" customFormat="1">
      <c r="A25" s="19" t="s">
        <v>15</v>
      </c>
      <c r="B25" s="20" t="s">
        <v>51</v>
      </c>
      <c r="C25" s="21">
        <v>31</v>
      </c>
      <c r="D25" s="21">
        <v>10058599</v>
      </c>
      <c r="E25" s="22">
        <v>4717.8981499600004</v>
      </c>
      <c r="F25" s="22">
        <v>1923.6963438600001</v>
      </c>
      <c r="G25" s="22">
        <v>2794.2018060999999</v>
      </c>
      <c r="H25" s="22">
        <v>204689.93958085001</v>
      </c>
      <c r="I25" s="22">
        <v>199461.03524393</v>
      </c>
      <c r="J25" s="21">
        <v>0</v>
      </c>
      <c r="K25" s="22">
        <v>0</v>
      </c>
    </row>
    <row r="26" spans="1:11" s="23" customFormat="1">
      <c r="A26" s="19" t="s">
        <v>17</v>
      </c>
      <c r="B26" s="20" t="s">
        <v>52</v>
      </c>
      <c r="C26" s="21">
        <v>33</v>
      </c>
      <c r="D26" s="21">
        <v>16304538</v>
      </c>
      <c r="E26" s="22">
        <v>5171.3407195199998</v>
      </c>
      <c r="F26" s="22">
        <v>3477.0088753300001</v>
      </c>
      <c r="G26" s="22">
        <v>1694.3318441900001</v>
      </c>
      <c r="H26" s="22">
        <v>397470.46665677999</v>
      </c>
      <c r="I26" s="22">
        <v>389566.40510030999</v>
      </c>
      <c r="J26" s="21">
        <v>0</v>
      </c>
      <c r="K26" s="22">
        <v>0</v>
      </c>
    </row>
    <row r="27" spans="1:11" s="23" customFormat="1">
      <c r="A27" s="19" t="s">
        <v>19</v>
      </c>
      <c r="B27" s="20" t="s">
        <v>53</v>
      </c>
      <c r="C27" s="21">
        <v>32</v>
      </c>
      <c r="D27" s="21">
        <v>12262237</v>
      </c>
      <c r="E27" s="22">
        <v>5847.93548336</v>
      </c>
      <c r="F27" s="22">
        <v>2351.0241513000001</v>
      </c>
      <c r="G27" s="22">
        <v>3496.9113320599999</v>
      </c>
      <c r="H27" s="22">
        <v>302139.03351576999</v>
      </c>
      <c r="I27" s="22">
        <v>294474.57736616</v>
      </c>
      <c r="J27" s="21">
        <v>0</v>
      </c>
      <c r="K27" s="22">
        <v>0</v>
      </c>
    </row>
    <row r="28" spans="1:11" s="23" customFormat="1">
      <c r="A28" s="19" t="s">
        <v>21</v>
      </c>
      <c r="B28" s="20" t="s">
        <v>54</v>
      </c>
      <c r="C28" s="21">
        <v>30</v>
      </c>
      <c r="D28" s="21">
        <v>22005565</v>
      </c>
      <c r="E28" s="22">
        <v>7539.5286528899996</v>
      </c>
      <c r="F28" s="22">
        <v>3785.1093197800001</v>
      </c>
      <c r="G28" s="22">
        <v>3754.41933311</v>
      </c>
      <c r="H28" s="22">
        <v>431699.79269590997</v>
      </c>
      <c r="I28" s="22">
        <v>419404.14019261999</v>
      </c>
      <c r="J28" s="21">
        <v>0</v>
      </c>
      <c r="K28" s="22">
        <v>0</v>
      </c>
    </row>
    <row r="29" spans="1:11" s="23" customFormat="1">
      <c r="A29" s="19" t="s">
        <v>23</v>
      </c>
      <c r="B29" s="20" t="s">
        <v>55</v>
      </c>
      <c r="C29" s="21">
        <v>30</v>
      </c>
      <c r="D29" s="21">
        <v>25614974</v>
      </c>
      <c r="E29" s="22">
        <v>7426.633143</v>
      </c>
      <c r="F29" s="22">
        <v>3402.1355472099999</v>
      </c>
      <c r="G29" s="22">
        <v>4024.4975957900001</v>
      </c>
      <c r="H29" s="22">
        <v>354550.63244335999</v>
      </c>
      <c r="I29" s="22">
        <v>344307.60395219002</v>
      </c>
      <c r="J29" s="21">
        <v>0</v>
      </c>
      <c r="K29" s="22">
        <v>0</v>
      </c>
    </row>
    <row r="30" spans="1:11" s="23" customFormat="1">
      <c r="A30" s="19" t="s">
        <v>25</v>
      </c>
      <c r="B30" s="20" t="s">
        <v>56</v>
      </c>
      <c r="C30" s="21">
        <v>10</v>
      </c>
      <c r="D30" s="21">
        <v>1202199</v>
      </c>
      <c r="E30" s="22">
        <v>385.37556016000002</v>
      </c>
      <c r="F30" s="22">
        <v>339.82827553999999</v>
      </c>
      <c r="G30" s="22">
        <v>45.5472846199999</v>
      </c>
      <c r="H30" s="22">
        <v>33161.754214530003</v>
      </c>
      <c r="I30" s="22">
        <v>32586.64957052</v>
      </c>
      <c r="J30" s="21">
        <v>0</v>
      </c>
      <c r="K30" s="22">
        <v>0</v>
      </c>
    </row>
    <row r="31" spans="1:11" s="23" customFormat="1">
      <c r="A31" s="19" t="s">
        <v>27</v>
      </c>
      <c r="B31" s="20" t="s">
        <v>57</v>
      </c>
      <c r="C31" s="21">
        <v>24</v>
      </c>
      <c r="D31" s="21">
        <v>8450603</v>
      </c>
      <c r="E31" s="22">
        <v>2803.5816528400001</v>
      </c>
      <c r="F31" s="22">
        <v>1644.1425053299999</v>
      </c>
      <c r="G31" s="22">
        <v>1159.4391475100001</v>
      </c>
      <c r="H31" s="22">
        <v>203756.28392223999</v>
      </c>
      <c r="I31" s="22">
        <v>199511.25331412</v>
      </c>
      <c r="J31" s="21">
        <v>0</v>
      </c>
      <c r="K31" s="22">
        <v>0</v>
      </c>
    </row>
    <row r="32" spans="1:11" s="23" customFormat="1">
      <c r="A32" s="19" t="s">
        <v>29</v>
      </c>
      <c r="B32" s="20" t="s">
        <v>58</v>
      </c>
      <c r="C32" s="21">
        <v>28</v>
      </c>
      <c r="D32" s="21">
        <v>5270077</v>
      </c>
      <c r="E32" s="22">
        <v>2338.9051508100001</v>
      </c>
      <c r="F32" s="22">
        <v>1373.8587352899999</v>
      </c>
      <c r="G32" s="22">
        <v>965.04641551999998</v>
      </c>
      <c r="H32" s="22">
        <v>162172.56565809</v>
      </c>
      <c r="I32" s="22">
        <v>158520.26016676999</v>
      </c>
      <c r="J32" s="21">
        <v>0</v>
      </c>
      <c r="K32" s="22">
        <v>0</v>
      </c>
    </row>
    <row r="33" spans="1:11" s="23" customFormat="1">
      <c r="A33" s="19" t="s">
        <v>31</v>
      </c>
      <c r="B33" s="20" t="s">
        <v>59</v>
      </c>
      <c r="C33" s="21">
        <v>217</v>
      </c>
      <c r="D33" s="21">
        <v>31140356</v>
      </c>
      <c r="E33" s="22">
        <v>9633.7915697400003</v>
      </c>
      <c r="F33" s="22">
        <v>9158.1857159499996</v>
      </c>
      <c r="G33" s="22">
        <v>475.605853789999</v>
      </c>
      <c r="H33" s="22">
        <v>509344.82643616002</v>
      </c>
      <c r="I33" s="22">
        <v>499575.10148151999</v>
      </c>
      <c r="J33" s="21">
        <v>0</v>
      </c>
      <c r="K33" s="22">
        <v>0</v>
      </c>
    </row>
    <row r="34" spans="1:11" s="23" customFormat="1">
      <c r="A34" s="19" t="s">
        <v>33</v>
      </c>
      <c r="B34" s="20" t="s">
        <v>60</v>
      </c>
      <c r="C34" s="21">
        <v>43</v>
      </c>
      <c r="D34" s="21">
        <v>16894182</v>
      </c>
      <c r="E34" s="22">
        <v>1553.64328641</v>
      </c>
      <c r="F34" s="22">
        <v>2109.7554039199999</v>
      </c>
      <c r="G34" s="22">
        <v>-556.11211750999996</v>
      </c>
      <c r="H34" s="22">
        <v>253585.36145215001</v>
      </c>
      <c r="I34" s="22">
        <v>249033.12964922001</v>
      </c>
      <c r="J34" s="21">
        <v>0</v>
      </c>
      <c r="K34" s="22">
        <v>0</v>
      </c>
    </row>
    <row r="35" spans="1:11" s="23" customFormat="1">
      <c r="A35" s="19" t="s">
        <v>35</v>
      </c>
      <c r="B35" s="20" t="s">
        <v>61</v>
      </c>
      <c r="C35" s="21">
        <v>40</v>
      </c>
      <c r="D35" s="21">
        <v>18938944</v>
      </c>
      <c r="E35" s="22">
        <v>9525.6885205500002</v>
      </c>
      <c r="F35" s="22">
        <v>3792.5288971</v>
      </c>
      <c r="G35" s="22">
        <v>5733.1596234500003</v>
      </c>
      <c r="H35" s="22">
        <v>494278.82600007998</v>
      </c>
      <c r="I35" s="22">
        <v>482665.22640117002</v>
      </c>
      <c r="J35" s="21">
        <v>0</v>
      </c>
      <c r="K35" s="22">
        <v>0</v>
      </c>
    </row>
    <row r="36" spans="1:11">
      <c r="A36" s="7" t="s">
        <v>47</v>
      </c>
      <c r="B36" s="7" t="s">
        <v>62</v>
      </c>
      <c r="C36" s="15">
        <f>SUM($C$25:$C$35)</f>
        <v>518</v>
      </c>
      <c r="D36" s="15">
        <f>SUM($D$25:$D$35)</f>
        <v>168142274</v>
      </c>
      <c r="E36" s="10">
        <f>SUM($E$25:$E$35)</f>
        <v>56944.321889240004</v>
      </c>
      <c r="F36" s="10">
        <f>SUM($F$25:$F$35)</f>
        <v>33357.273770610002</v>
      </c>
      <c r="G36" s="10">
        <f>SUM($G$25:$G$35)</f>
        <v>23587.048118629995</v>
      </c>
      <c r="H36" s="10">
        <f>SUM($H$25:$H$35)</f>
        <v>3346849.4825759199</v>
      </c>
      <c r="I36" s="10">
        <f>SUM($I$25:$I$35)</f>
        <v>3269105.3824385302</v>
      </c>
      <c r="J36" s="15">
        <f>SUM($J$25:$J$35)</f>
        <v>0</v>
      </c>
      <c r="K36" s="10">
        <f>SUM($K$25:$K$35)</f>
        <v>0</v>
      </c>
    </row>
    <row r="37" spans="1:11">
      <c r="A37" s="4"/>
      <c r="B37" s="6" t="s">
        <v>47</v>
      </c>
      <c r="C37" s="16"/>
      <c r="D37" s="16"/>
      <c r="E37" s="11"/>
      <c r="F37" s="11"/>
      <c r="G37" s="11"/>
      <c r="H37" s="11"/>
      <c r="I37" s="11"/>
      <c r="J37" s="16"/>
      <c r="K37" s="11"/>
    </row>
    <row r="38" spans="1:11" ht="15.75">
      <c r="A38" s="2" t="s">
        <v>63</v>
      </c>
      <c r="B38" s="3" t="s">
        <v>64</v>
      </c>
      <c r="C38" s="16"/>
      <c r="D38" s="16"/>
      <c r="E38" s="11"/>
      <c r="F38" s="11"/>
      <c r="G38" s="11"/>
      <c r="H38" s="11"/>
      <c r="I38" s="11"/>
      <c r="J38" s="16"/>
      <c r="K38" s="11"/>
    </row>
    <row r="39" spans="1:11" s="23" customFormat="1">
      <c r="A39" s="19" t="s">
        <v>15</v>
      </c>
      <c r="B39" s="20" t="s">
        <v>65</v>
      </c>
      <c r="C39" s="21">
        <v>18</v>
      </c>
      <c r="D39" s="21">
        <v>560827</v>
      </c>
      <c r="E39" s="22">
        <v>496.84869965000001</v>
      </c>
      <c r="F39" s="22">
        <v>358.67259825999997</v>
      </c>
      <c r="G39" s="22">
        <v>138.17610139000001</v>
      </c>
      <c r="H39" s="22">
        <v>29084.828810790001</v>
      </c>
      <c r="I39" s="22">
        <v>28953.164998119999</v>
      </c>
      <c r="J39" s="21">
        <v>1</v>
      </c>
      <c r="K39" s="22">
        <v>0</v>
      </c>
    </row>
    <row r="40" spans="1:11" s="23" customFormat="1">
      <c r="A40" s="19" t="s">
        <v>17</v>
      </c>
      <c r="B40" s="20" t="s">
        <v>66</v>
      </c>
      <c r="C40" s="21">
        <v>31</v>
      </c>
      <c r="D40" s="21">
        <v>5847771</v>
      </c>
      <c r="E40" s="22">
        <v>3323.3975129599999</v>
      </c>
      <c r="F40" s="22">
        <v>1991.8972348699999</v>
      </c>
      <c r="G40" s="22">
        <v>1331.5002780899999</v>
      </c>
      <c r="H40" s="22">
        <v>238686.35962141</v>
      </c>
      <c r="I40" s="22">
        <v>236080.74234331</v>
      </c>
      <c r="J40" s="21">
        <v>1</v>
      </c>
      <c r="K40" s="22">
        <v>0</v>
      </c>
    </row>
    <row r="41" spans="1:11" s="23" customFormat="1">
      <c r="A41" s="19" t="s">
        <v>19</v>
      </c>
      <c r="B41" s="20" t="s">
        <v>67</v>
      </c>
      <c r="C41" s="21">
        <v>35</v>
      </c>
      <c r="D41" s="21">
        <v>5342869</v>
      </c>
      <c r="E41" s="22">
        <v>4913.1380926499996</v>
      </c>
      <c r="F41" s="22">
        <v>3027.6081833200001</v>
      </c>
      <c r="G41" s="22">
        <v>1885.52990933</v>
      </c>
      <c r="H41" s="22">
        <v>306648.51376394997</v>
      </c>
      <c r="I41" s="22">
        <v>303164.81967027002</v>
      </c>
      <c r="J41" s="21">
        <v>0</v>
      </c>
      <c r="K41" s="22">
        <v>0</v>
      </c>
    </row>
    <row r="42" spans="1:11" s="23" customFormat="1">
      <c r="A42" s="19" t="s">
        <v>21</v>
      </c>
      <c r="B42" s="20" t="s">
        <v>68</v>
      </c>
      <c r="C42" s="21">
        <v>29</v>
      </c>
      <c r="D42" s="21">
        <v>3307121</v>
      </c>
      <c r="E42" s="22">
        <v>4514.2514679200003</v>
      </c>
      <c r="F42" s="22">
        <v>1304.2772468200001</v>
      </c>
      <c r="G42" s="22">
        <v>3209.9742210999998</v>
      </c>
      <c r="H42" s="22">
        <v>123584.50152472001</v>
      </c>
      <c r="I42" s="22">
        <v>130104.79473783</v>
      </c>
      <c r="J42" s="21">
        <v>0</v>
      </c>
      <c r="K42" s="22">
        <v>0</v>
      </c>
    </row>
    <row r="43" spans="1:11" s="23" customFormat="1">
      <c r="A43" s="19" t="s">
        <v>23</v>
      </c>
      <c r="B43" s="20" t="s">
        <v>69</v>
      </c>
      <c r="C43" s="21">
        <v>32</v>
      </c>
      <c r="D43" s="21">
        <v>647318</v>
      </c>
      <c r="E43" s="22">
        <v>33989.862625219997</v>
      </c>
      <c r="F43" s="22">
        <v>18405.290286480002</v>
      </c>
      <c r="G43" s="22">
        <v>15584.572338739999</v>
      </c>
      <c r="H43" s="22">
        <v>249364.93168072001</v>
      </c>
      <c r="I43" s="22">
        <v>285570.19333137001</v>
      </c>
      <c r="J43" s="21">
        <v>0</v>
      </c>
      <c r="K43" s="22">
        <v>0</v>
      </c>
    </row>
    <row r="44" spans="1:11" s="23" customFormat="1">
      <c r="A44" s="19" t="s">
        <v>25</v>
      </c>
      <c r="B44" s="20" t="s">
        <v>70</v>
      </c>
      <c r="C44" s="21">
        <v>23</v>
      </c>
      <c r="D44" s="21">
        <v>487952</v>
      </c>
      <c r="E44" s="22">
        <v>2453.4675831099999</v>
      </c>
      <c r="F44" s="22">
        <v>1380.57128117</v>
      </c>
      <c r="G44" s="22">
        <v>1072.8963019400001</v>
      </c>
      <c r="H44" s="22">
        <v>44639.455151000002</v>
      </c>
      <c r="I44" s="22">
        <v>46181.21970216</v>
      </c>
      <c r="J44" s="21">
        <v>1</v>
      </c>
      <c r="K44" s="22">
        <v>0</v>
      </c>
    </row>
    <row r="45" spans="1:11">
      <c r="A45" s="7" t="s">
        <v>47</v>
      </c>
      <c r="B45" s="7" t="s">
        <v>71</v>
      </c>
      <c r="C45" s="15">
        <f>SUM($C$39:$C$44)</f>
        <v>168</v>
      </c>
      <c r="D45" s="15">
        <f>SUM($D$39:$D$44)</f>
        <v>16193858</v>
      </c>
      <c r="E45" s="10">
        <f>SUM($E$39:$E$44)</f>
        <v>49690.965981510002</v>
      </c>
      <c r="F45" s="10">
        <f>SUM($F$39:$F$44)</f>
        <v>26468.316830920001</v>
      </c>
      <c r="G45" s="10">
        <f>SUM($G$39:$G$44)</f>
        <v>23222.649150590001</v>
      </c>
      <c r="H45" s="10">
        <f>SUM($H$39:$H$44)</f>
        <v>992008.59055259009</v>
      </c>
      <c r="I45" s="10">
        <f>SUM($I$39:$I$44)</f>
        <v>1030054.93478306</v>
      </c>
      <c r="J45" s="15">
        <f>SUM($J$39:$J$44)</f>
        <v>3</v>
      </c>
      <c r="K45" s="10">
        <f>SUM($K$39:$K$44)</f>
        <v>0</v>
      </c>
    </row>
    <row r="46" spans="1:11">
      <c r="A46" s="4"/>
      <c r="B46" s="6" t="s">
        <v>47</v>
      </c>
      <c r="C46" s="16"/>
      <c r="D46" s="16"/>
      <c r="E46" s="11"/>
      <c r="F46" s="11"/>
      <c r="G46" s="11"/>
      <c r="H46" s="11"/>
      <c r="I46" s="11"/>
      <c r="J46" s="16"/>
      <c r="K46" s="11"/>
    </row>
    <row r="47" spans="1:11" ht="15.75">
      <c r="A47" s="2" t="s">
        <v>72</v>
      </c>
      <c r="B47" s="3" t="s">
        <v>73</v>
      </c>
      <c r="C47" s="16"/>
      <c r="D47" s="16"/>
      <c r="E47" s="11"/>
      <c r="F47" s="11"/>
      <c r="G47" s="11"/>
      <c r="H47" s="11"/>
      <c r="I47" s="11"/>
      <c r="J47" s="16"/>
      <c r="K47" s="11"/>
    </row>
    <row r="48" spans="1:11" s="23" customFormat="1">
      <c r="A48" s="19" t="s">
        <v>15</v>
      </c>
      <c r="B48" s="20" t="s">
        <v>74</v>
      </c>
      <c r="C48" s="21">
        <v>29</v>
      </c>
      <c r="D48" s="21">
        <v>3009203</v>
      </c>
      <c r="E48" s="22">
        <v>271.58924686</v>
      </c>
      <c r="F48" s="22">
        <v>193.11502426999999</v>
      </c>
      <c r="G48" s="22">
        <v>78.474222589999897</v>
      </c>
      <c r="H48" s="22">
        <v>31973.264830479999</v>
      </c>
      <c r="I48" s="22">
        <v>31446.29259718</v>
      </c>
      <c r="J48" s="21">
        <v>0</v>
      </c>
      <c r="K48" s="22">
        <v>0</v>
      </c>
    </row>
    <row r="49" spans="1:11" s="23" customFormat="1">
      <c r="A49" s="19" t="s">
        <v>17</v>
      </c>
      <c r="B49" s="20" t="s">
        <v>75</v>
      </c>
      <c r="C49" s="21">
        <v>12</v>
      </c>
      <c r="D49" s="21">
        <v>3103506</v>
      </c>
      <c r="E49" s="22">
        <v>206.54642601</v>
      </c>
      <c r="F49" s="22">
        <v>78.521621019999998</v>
      </c>
      <c r="G49" s="22">
        <v>128.02480499000001</v>
      </c>
      <c r="H49" s="22">
        <v>24174.557365199998</v>
      </c>
      <c r="I49" s="22">
        <v>23790.146905090001</v>
      </c>
      <c r="J49" s="21">
        <v>0</v>
      </c>
      <c r="K49" s="22">
        <v>0</v>
      </c>
    </row>
    <row r="50" spans="1:11">
      <c r="A50" s="7" t="s">
        <v>47</v>
      </c>
      <c r="B50" s="7" t="s">
        <v>76</v>
      </c>
      <c r="C50" s="15">
        <f>SUM($C$48:$C$49)</f>
        <v>41</v>
      </c>
      <c r="D50" s="15">
        <f>SUM($D$48:$D$49)</f>
        <v>6112709</v>
      </c>
      <c r="E50" s="10">
        <f>SUM($E$48:$E$49)</f>
        <v>478.13567287000001</v>
      </c>
      <c r="F50" s="10">
        <f>SUM($F$48:$F$49)</f>
        <v>271.63664528999999</v>
      </c>
      <c r="G50" s="10">
        <f>SUM($G$48:$G$49)</f>
        <v>206.4990275799999</v>
      </c>
      <c r="H50" s="10">
        <f>SUM($H$48:$H$49)</f>
        <v>56147.822195679997</v>
      </c>
      <c r="I50" s="10">
        <f>SUM($I$48:$I$49)</f>
        <v>55236.439502270005</v>
      </c>
      <c r="J50" s="15">
        <f>SUM($J$48:$J$49)</f>
        <v>0</v>
      </c>
      <c r="K50" s="10">
        <f>SUM($K$48:$K$49)</f>
        <v>0</v>
      </c>
    </row>
    <row r="51" spans="1:11">
      <c r="A51" s="4"/>
      <c r="B51" s="6" t="s">
        <v>47</v>
      </c>
      <c r="C51" s="16"/>
      <c r="D51" s="16"/>
      <c r="E51" s="11"/>
      <c r="F51" s="11"/>
      <c r="G51" s="11"/>
      <c r="H51" s="11"/>
      <c r="I51" s="11"/>
      <c r="J51" s="16"/>
      <c r="K51" s="11"/>
    </row>
    <row r="52" spans="1:11" ht="15.75">
      <c r="A52" s="2" t="s">
        <v>77</v>
      </c>
      <c r="B52" s="3" t="s">
        <v>78</v>
      </c>
      <c r="C52" s="16"/>
      <c r="D52" s="16"/>
      <c r="E52" s="11"/>
      <c r="F52" s="11"/>
      <c r="G52" s="11"/>
      <c r="H52" s="11"/>
      <c r="I52" s="11"/>
      <c r="J52" s="16"/>
      <c r="K52" s="11"/>
    </row>
    <row r="53" spans="1:11" s="23" customFormat="1">
      <c r="A53" s="19" t="s">
        <v>15</v>
      </c>
      <c r="B53" s="20" t="s">
        <v>79</v>
      </c>
      <c r="C53" s="21">
        <v>324</v>
      </c>
      <c r="D53" s="21">
        <v>13498534</v>
      </c>
      <c r="E53" s="22">
        <v>8041.9698718</v>
      </c>
      <c r="F53" s="22">
        <v>6998.88330847</v>
      </c>
      <c r="G53" s="22">
        <v>1043.08656333</v>
      </c>
      <c r="H53" s="22">
        <v>308996.38662273</v>
      </c>
      <c r="I53" s="22">
        <v>304566.89408758999</v>
      </c>
      <c r="J53" s="21">
        <v>0</v>
      </c>
      <c r="K53" s="22">
        <v>0</v>
      </c>
    </row>
    <row r="54" spans="1:11" s="23" customFormat="1">
      <c r="A54" s="19" t="s">
        <v>17</v>
      </c>
      <c r="B54" s="20" t="s">
        <v>80</v>
      </c>
      <c r="C54" s="21">
        <v>20</v>
      </c>
      <c r="D54" s="21">
        <v>7654158</v>
      </c>
      <c r="E54" s="22">
        <v>2368.9897559000001</v>
      </c>
      <c r="F54" s="22">
        <v>288.14412019999997</v>
      </c>
      <c r="G54" s="22">
        <v>2080.8456357</v>
      </c>
      <c r="H54" s="22">
        <v>64777.225850410003</v>
      </c>
      <c r="I54" s="22">
        <v>64833.42999959</v>
      </c>
      <c r="J54" s="21">
        <v>0</v>
      </c>
      <c r="K54" s="22">
        <v>0</v>
      </c>
    </row>
    <row r="55" spans="1:11" s="23" customFormat="1">
      <c r="A55" s="19" t="s">
        <v>19</v>
      </c>
      <c r="B55" s="20" t="s">
        <v>81</v>
      </c>
      <c r="C55" s="21">
        <v>246</v>
      </c>
      <c r="D55" s="21">
        <v>20613868</v>
      </c>
      <c r="E55" s="22">
        <v>16480.757743049999</v>
      </c>
      <c r="F55" s="22">
        <v>15636.33136378</v>
      </c>
      <c r="G55" s="22">
        <v>844.42637926999998</v>
      </c>
      <c r="H55" s="22">
        <v>859260.58904124005</v>
      </c>
      <c r="I55" s="22">
        <v>843878.10686522</v>
      </c>
      <c r="J55" s="21">
        <v>0</v>
      </c>
      <c r="K55" s="22">
        <v>0</v>
      </c>
    </row>
    <row r="56" spans="1:11" s="23" customFormat="1">
      <c r="A56" s="19" t="s">
        <v>21</v>
      </c>
      <c r="B56" s="20" t="s">
        <v>82</v>
      </c>
      <c r="C56" s="21">
        <v>52</v>
      </c>
      <c r="D56" s="21">
        <v>1375052</v>
      </c>
      <c r="E56" s="22">
        <v>406.33591068999999</v>
      </c>
      <c r="F56" s="22">
        <v>377.53758263999998</v>
      </c>
      <c r="G56" s="22">
        <v>28.798328050000102</v>
      </c>
      <c r="H56" s="22">
        <v>28695.42836012</v>
      </c>
      <c r="I56" s="22">
        <v>27984.342277380001</v>
      </c>
      <c r="J56" s="21">
        <v>0</v>
      </c>
      <c r="K56" s="22">
        <v>0</v>
      </c>
    </row>
    <row r="57" spans="1:11">
      <c r="A57" s="7" t="s">
        <v>47</v>
      </c>
      <c r="B57" s="7" t="s">
        <v>83</v>
      </c>
      <c r="C57" s="15">
        <f>SUM($C$53:$C$56)</f>
        <v>642</v>
      </c>
      <c r="D57" s="15">
        <f>SUM($D$53:$D$56)</f>
        <v>43141612</v>
      </c>
      <c r="E57" s="10">
        <f>SUM($E$53:$E$56)</f>
        <v>27298.053281439996</v>
      </c>
      <c r="F57" s="10">
        <f>SUM($F$53:$F$56)</f>
        <v>23300.89637509</v>
      </c>
      <c r="G57" s="10">
        <f>SUM($G$53:$G$56)</f>
        <v>3997.1569063500001</v>
      </c>
      <c r="H57" s="10">
        <f>SUM($H$53:$H$56)</f>
        <v>1261729.6298745</v>
      </c>
      <c r="I57" s="10">
        <f>SUM($I$53:$I$56)</f>
        <v>1241262.7732297799</v>
      </c>
      <c r="J57" s="15">
        <f>SUM($J$53:$J$56)</f>
        <v>0</v>
      </c>
      <c r="K57" s="10">
        <f>SUM($K$53:$K$56)</f>
        <v>0</v>
      </c>
    </row>
    <row r="58" spans="1:11">
      <c r="A58" s="4"/>
      <c r="B58" s="6" t="s">
        <v>47</v>
      </c>
      <c r="C58" s="16"/>
      <c r="D58" s="16"/>
      <c r="E58" s="11"/>
      <c r="F58" s="11"/>
      <c r="G58" s="11"/>
      <c r="H58" s="11"/>
      <c r="I58" s="11"/>
      <c r="J58" s="16"/>
      <c r="K58" s="11"/>
    </row>
    <row r="59" spans="1:11">
      <c r="A59" s="8" t="s">
        <v>47</v>
      </c>
      <c r="B59" s="8" t="s">
        <v>84</v>
      </c>
      <c r="C59" s="17">
        <f>SUM($C$6:$C$21) + SUM($C$25:$C$35) + SUM($C$39:$C$44) + SUM($C$48:$C$49) + SUM($C$53:$C$56)</f>
        <v>1693</v>
      </c>
      <c r="D59" s="17">
        <f>SUM($D$6:$D$21) + SUM($D$25:$D$35) + SUM($D$39:$D$44) + SUM($D$48:$D$49) + SUM($D$53:$D$56)</f>
        <v>240837563</v>
      </c>
      <c r="E59" s="12">
        <f>SUM($E$6:$E$21) + SUM($E$25:$E$35) + SUM($E$39:$E$44) + SUM($E$48:$E$49) + SUM($E$53:$E$56)</f>
        <v>1395980.0571801001</v>
      </c>
      <c r="F59" s="12">
        <f>SUM($F$6:$F$21) + SUM($F$25:$F$35) + SUM($F$39:$F$44) + SUM($F$48:$F$49) + SUM($F$53:$F$56)</f>
        <v>1346678.1691278191</v>
      </c>
      <c r="G59" s="12">
        <f>SUM($G$6:$G$21) + SUM($G$25:$G$35) + SUM($G$39:$G$44) + SUM($G$48:$G$49) + SUM($G$53:$G$56)</f>
        <v>49301.888052279719</v>
      </c>
      <c r="H59" s="12">
        <f>SUM($H$6:$H$21) + SUM($H$25:$H$35) + SUM($H$39:$H$44) + SUM($H$48:$H$49) + SUM($H$53:$H$56)</f>
        <v>7414845.7014642097</v>
      </c>
      <c r="I59" s="12">
        <f>SUM($I$6:$I$21) + SUM($I$25:$I$35) + SUM($I$39:$I$44) + SUM($I$48:$I$49) + SUM($I$53:$I$56)</f>
        <v>7453307.6116266092</v>
      </c>
      <c r="J59" s="17">
        <f>SUM($J$6:$J$21) + SUM($J$25:$J$35) + SUM($J$39:$J$44) + SUM($J$48:$J$49) + SUM($J$53:$J$56)</f>
        <v>10</v>
      </c>
      <c r="K59" s="12">
        <f>SUM($K$6:$K$21) + SUM($K$25:$K$35) + SUM($K$39:$K$44) + SUM($K$48:$K$49) + SUM($K$53:$K$56)</f>
        <v>0</v>
      </c>
    </row>
    <row r="60" spans="1:11">
      <c r="A60" s="4"/>
      <c r="B60" s="6" t="s">
        <v>47</v>
      </c>
      <c r="C60" s="16"/>
      <c r="D60" s="16"/>
      <c r="E60" s="11"/>
      <c r="F60" s="11"/>
      <c r="G60" s="11"/>
      <c r="H60" s="11"/>
      <c r="I60" s="11"/>
      <c r="J60" s="16"/>
      <c r="K60" s="11"/>
    </row>
    <row r="61" spans="1:11" ht="15.75">
      <c r="A61" s="2" t="s">
        <v>85</v>
      </c>
      <c r="B61" s="3" t="s">
        <v>86</v>
      </c>
      <c r="C61" s="16"/>
      <c r="D61" s="16"/>
      <c r="E61" s="11"/>
      <c r="F61" s="11"/>
      <c r="G61" s="11"/>
      <c r="H61" s="11"/>
      <c r="I61" s="11"/>
      <c r="J61" s="16"/>
      <c r="K61" s="11"/>
    </row>
    <row r="62" spans="1:11" ht="15.75">
      <c r="A62" s="2" t="s">
        <v>13</v>
      </c>
      <c r="B62" s="3" t="s">
        <v>14</v>
      </c>
      <c r="C62" s="16"/>
      <c r="D62" s="16"/>
      <c r="E62" s="11"/>
      <c r="F62" s="11"/>
      <c r="G62" s="11"/>
      <c r="H62" s="11"/>
      <c r="I62" s="11"/>
      <c r="J62" s="16"/>
      <c r="K62" s="11"/>
    </row>
    <row r="63" spans="1:11" s="23" customFormat="1">
      <c r="A63" s="19" t="s">
        <v>15</v>
      </c>
      <c r="B63" s="20" t="s">
        <v>87</v>
      </c>
      <c r="C63" s="21">
        <v>75</v>
      </c>
      <c r="D63" s="21">
        <v>61624</v>
      </c>
      <c r="E63" s="22">
        <v>0</v>
      </c>
      <c r="F63" s="22">
        <v>144.79820599999999</v>
      </c>
      <c r="G63" s="22">
        <v>-144.79820599999999</v>
      </c>
      <c r="H63" s="22">
        <v>15041.58406521</v>
      </c>
      <c r="I63" s="22">
        <v>15133.0990062</v>
      </c>
      <c r="J63" s="21">
        <v>0</v>
      </c>
      <c r="K63" s="22">
        <v>0</v>
      </c>
    </row>
    <row r="64" spans="1:11" s="23" customFormat="1">
      <c r="A64" s="19" t="s">
        <v>17</v>
      </c>
      <c r="B64" s="20" t="s">
        <v>88</v>
      </c>
      <c r="C64" s="21">
        <v>0</v>
      </c>
      <c r="D64" s="21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1">
        <v>0</v>
      </c>
      <c r="K64" s="22">
        <v>0</v>
      </c>
    </row>
    <row r="65" spans="1:11" s="23" customFormat="1">
      <c r="A65" s="19" t="s">
        <v>19</v>
      </c>
      <c r="B65" s="20" t="s">
        <v>89</v>
      </c>
      <c r="C65" s="21">
        <v>3</v>
      </c>
      <c r="D65" s="21">
        <v>19</v>
      </c>
      <c r="E65" s="22">
        <v>0</v>
      </c>
      <c r="F65" s="22">
        <v>0</v>
      </c>
      <c r="G65" s="22">
        <v>0</v>
      </c>
      <c r="H65" s="22">
        <v>868.08374779999997</v>
      </c>
      <c r="I65" s="22">
        <v>865.59714650000001</v>
      </c>
      <c r="J65" s="21">
        <v>0</v>
      </c>
      <c r="K65" s="22">
        <v>0</v>
      </c>
    </row>
    <row r="66" spans="1:11" s="23" customFormat="1">
      <c r="A66" s="19" t="s">
        <v>21</v>
      </c>
      <c r="B66" s="20" t="s">
        <v>90</v>
      </c>
      <c r="C66" s="21">
        <v>1</v>
      </c>
      <c r="D66" s="21">
        <v>187506</v>
      </c>
      <c r="E66" s="22">
        <v>15.55</v>
      </c>
      <c r="F66" s="22">
        <v>58.91</v>
      </c>
      <c r="G66" s="22">
        <v>-43.36</v>
      </c>
      <c r="H66" s="22">
        <v>5472.76</v>
      </c>
      <c r="I66" s="22">
        <v>5464.72</v>
      </c>
      <c r="J66" s="21">
        <v>0</v>
      </c>
      <c r="K66" s="22">
        <v>0</v>
      </c>
    </row>
    <row r="67" spans="1:11">
      <c r="A67" s="7" t="s">
        <v>47</v>
      </c>
      <c r="B67" s="7" t="s">
        <v>91</v>
      </c>
      <c r="C67" s="15">
        <f>SUM($C$63:$C$66)</f>
        <v>79</v>
      </c>
      <c r="D67" s="15">
        <f>SUM($D$63:$D$66)</f>
        <v>249149</v>
      </c>
      <c r="E67" s="10">
        <f>SUM($E$63:$E$66)</f>
        <v>15.55</v>
      </c>
      <c r="F67" s="10">
        <f>SUM($F$63:$F$66)</f>
        <v>203.70820599999999</v>
      </c>
      <c r="G67" s="10">
        <f>SUM($G$63:$G$66)</f>
        <v>-188.15820600000001</v>
      </c>
      <c r="H67" s="10">
        <f>SUM($H$63:$H$66)</f>
        <v>21382.427813009999</v>
      </c>
      <c r="I67" s="10">
        <f>SUM($I$63:$I$66)</f>
        <v>21463.4161527</v>
      </c>
      <c r="J67" s="15">
        <f>SUM($J$63:$J$66)</f>
        <v>0</v>
      </c>
      <c r="K67" s="10">
        <f>SUM($K$63:$K$66)</f>
        <v>0</v>
      </c>
    </row>
    <row r="68" spans="1:11">
      <c r="A68" s="4"/>
      <c r="B68" s="6" t="s">
        <v>47</v>
      </c>
      <c r="C68" s="16"/>
      <c r="D68" s="16"/>
      <c r="E68" s="11"/>
      <c r="F68" s="11"/>
      <c r="G68" s="11"/>
      <c r="H68" s="11"/>
      <c r="I68" s="11"/>
      <c r="J68" s="16"/>
      <c r="K68" s="11"/>
    </row>
    <row r="69" spans="1:11" ht="15.75">
      <c r="A69" s="2" t="s">
        <v>49</v>
      </c>
      <c r="B69" s="3" t="s">
        <v>50</v>
      </c>
      <c r="C69" s="16"/>
      <c r="D69" s="16"/>
      <c r="E69" s="11"/>
      <c r="F69" s="11"/>
      <c r="G69" s="11"/>
      <c r="H69" s="11"/>
      <c r="I69" s="11"/>
      <c r="J69" s="16"/>
      <c r="K69" s="11"/>
    </row>
    <row r="70" spans="1:11" s="23" customFormat="1">
      <c r="A70" s="19" t="s">
        <v>15</v>
      </c>
      <c r="B70" s="20" t="s">
        <v>60</v>
      </c>
      <c r="C70" s="21">
        <v>15</v>
      </c>
      <c r="D70" s="21">
        <v>256846</v>
      </c>
      <c r="E70" s="22">
        <v>0</v>
      </c>
      <c r="F70" s="22">
        <v>19.118207330000001</v>
      </c>
      <c r="G70" s="22">
        <v>-19.118207330000001</v>
      </c>
      <c r="H70" s="22">
        <v>4398.6399430499996</v>
      </c>
      <c r="I70" s="22">
        <v>4324.4088412499996</v>
      </c>
      <c r="J70" s="21">
        <v>0</v>
      </c>
      <c r="K70" s="22">
        <v>0</v>
      </c>
    </row>
    <row r="71" spans="1:11" s="23" customFormat="1">
      <c r="A71" s="19" t="s">
        <v>17</v>
      </c>
      <c r="B71" s="20" t="s">
        <v>92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1">
        <v>0</v>
      </c>
      <c r="K71" s="22">
        <v>0</v>
      </c>
    </row>
    <row r="72" spans="1:11">
      <c r="A72" s="7" t="s">
        <v>47</v>
      </c>
      <c r="B72" s="7" t="s">
        <v>93</v>
      </c>
      <c r="C72" s="15">
        <f>SUM($C$70:$C$71)</f>
        <v>15</v>
      </c>
      <c r="D72" s="15">
        <f>SUM($D$70:$D$71)</f>
        <v>256846</v>
      </c>
      <c r="E72" s="10">
        <f>SUM($E$70:$E$71)</f>
        <v>0</v>
      </c>
      <c r="F72" s="10">
        <f>SUM($F$70:$F$71)</f>
        <v>19.118207330000001</v>
      </c>
      <c r="G72" s="10">
        <f>SUM($G$70:$G$71)</f>
        <v>-19.118207330000001</v>
      </c>
      <c r="H72" s="10">
        <f>SUM($H$70:$H$71)</f>
        <v>4398.6399430499996</v>
      </c>
      <c r="I72" s="10">
        <f>SUM($I$70:$I$71)</f>
        <v>4324.4088412499996</v>
      </c>
      <c r="J72" s="15">
        <f>SUM($J$70:$J$71)</f>
        <v>0</v>
      </c>
      <c r="K72" s="10">
        <f>SUM($K$70:$K$71)</f>
        <v>0</v>
      </c>
    </row>
    <row r="73" spans="1:11">
      <c r="A73" s="4"/>
      <c r="B73" s="5" t="s">
        <v>47</v>
      </c>
      <c r="C73" s="16"/>
      <c r="D73" s="16"/>
      <c r="E73" s="11"/>
      <c r="F73" s="11"/>
      <c r="G73" s="11"/>
      <c r="H73" s="11"/>
      <c r="I73" s="11"/>
      <c r="J73" s="16"/>
      <c r="K73" s="11"/>
    </row>
    <row r="74" spans="1:11" s="23" customFormat="1">
      <c r="A74" s="19" t="s">
        <v>63</v>
      </c>
      <c r="B74" s="20" t="s">
        <v>78</v>
      </c>
      <c r="C74" s="21">
        <v>0</v>
      </c>
      <c r="D74" s="21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1">
        <v>0</v>
      </c>
      <c r="K74" s="22">
        <v>0</v>
      </c>
    </row>
    <row r="75" spans="1:11">
      <c r="A75" s="4"/>
      <c r="B75" s="4"/>
      <c r="C75" s="16"/>
      <c r="D75" s="16"/>
      <c r="E75" s="11"/>
      <c r="F75" s="11"/>
      <c r="G75" s="11"/>
      <c r="H75" s="11"/>
      <c r="I75" s="11"/>
      <c r="J75" s="16"/>
      <c r="K75" s="11"/>
    </row>
    <row r="76" spans="1:11">
      <c r="A76" s="8" t="s">
        <v>47</v>
      </c>
      <c r="B76" s="8" t="s">
        <v>94</v>
      </c>
      <c r="C76" s="17">
        <f>SUM($C$63:$C$66) + SUM($C$70:$C$71) + SUM($C$74:$C$74)</f>
        <v>94</v>
      </c>
      <c r="D76" s="17">
        <f>SUM($D$63:$D$66) + SUM($D$70:$D$71) + SUM($D$74:$D$74)</f>
        <v>505995</v>
      </c>
      <c r="E76" s="12">
        <f>SUM($E$63:$E$66) + SUM($E$70:$E$71) + SUM($E$74:$E$74)</f>
        <v>15.55</v>
      </c>
      <c r="F76" s="12">
        <f>SUM($F$63:$F$66) + SUM($F$70:$F$71) + SUM($F$74:$F$74)</f>
        <v>222.82641332999998</v>
      </c>
      <c r="G76" s="12">
        <f>SUM($G$63:$G$66) + SUM($G$70:$G$71) + SUM($G$74:$G$74)</f>
        <v>-207.27641333</v>
      </c>
      <c r="H76" s="12">
        <f>SUM($H$63:$H$66) + SUM($H$70:$H$71) + SUM($H$74:$H$74)</f>
        <v>25781.067756059998</v>
      </c>
      <c r="I76" s="12">
        <f>SUM($I$63:$I$66) + SUM($I$70:$I$71) + SUM($I$74:$I$74)</f>
        <v>25787.824993949998</v>
      </c>
      <c r="J76" s="17">
        <f>SUM($J$63:$J$66) + SUM($J$70:$J$71) + SUM($J$74:$J$74)</f>
        <v>0</v>
      </c>
      <c r="K76" s="12">
        <f>SUM($K$63:$K$66) + SUM($K$70:$K$71) + SUM($K$74:$K$74)</f>
        <v>0</v>
      </c>
    </row>
    <row r="77" spans="1:11">
      <c r="A77" s="4"/>
      <c r="B77" s="6" t="s">
        <v>47</v>
      </c>
      <c r="C77" s="16"/>
      <c r="D77" s="16"/>
      <c r="E77" s="11"/>
      <c r="F77" s="11"/>
      <c r="G77" s="11"/>
      <c r="H77" s="11"/>
      <c r="I77" s="11"/>
      <c r="J77" s="16"/>
      <c r="K77" s="11"/>
    </row>
    <row r="78" spans="1:11" ht="15.75">
      <c r="A78" s="2" t="s">
        <v>95</v>
      </c>
      <c r="B78" s="3" t="s">
        <v>96</v>
      </c>
      <c r="C78" s="16"/>
      <c r="D78" s="16"/>
      <c r="E78" s="11"/>
      <c r="F78" s="11"/>
      <c r="G78" s="11"/>
      <c r="H78" s="11"/>
      <c r="I78" s="11"/>
      <c r="J78" s="16"/>
      <c r="K78" s="11"/>
    </row>
    <row r="79" spans="1:11" s="23" customFormat="1">
      <c r="A79" s="19" t="s">
        <v>13</v>
      </c>
      <c r="B79" s="20" t="s">
        <v>14</v>
      </c>
      <c r="C79" s="21">
        <v>4</v>
      </c>
      <c r="D79" s="21">
        <v>998</v>
      </c>
      <c r="E79" s="22">
        <v>0</v>
      </c>
      <c r="F79" s="22">
        <v>0</v>
      </c>
      <c r="G79" s="22">
        <v>0</v>
      </c>
      <c r="H79" s="22">
        <v>44.071800000000003</v>
      </c>
      <c r="I79" s="22">
        <v>60.078099999999999</v>
      </c>
      <c r="J79" s="21">
        <v>0</v>
      </c>
      <c r="K79" s="22">
        <v>0</v>
      </c>
    </row>
    <row r="80" spans="1:11" s="23" customFormat="1">
      <c r="A80" s="25"/>
      <c r="B80" s="25"/>
      <c r="C80" s="26"/>
      <c r="D80" s="26"/>
      <c r="E80" s="27"/>
      <c r="F80" s="27"/>
      <c r="G80" s="27"/>
      <c r="H80" s="27"/>
      <c r="I80" s="27"/>
      <c r="J80" s="26"/>
      <c r="K80" s="27"/>
    </row>
    <row r="81" spans="1:11" s="23" customFormat="1">
      <c r="A81" s="19" t="s">
        <v>49</v>
      </c>
      <c r="B81" s="20" t="s">
        <v>50</v>
      </c>
      <c r="C81" s="21">
        <v>0</v>
      </c>
      <c r="D81" s="21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1">
        <v>0</v>
      </c>
      <c r="K81" s="22">
        <v>0</v>
      </c>
    </row>
    <row r="82" spans="1:11" s="23" customFormat="1">
      <c r="A82" s="25"/>
      <c r="B82" s="25"/>
      <c r="C82" s="26"/>
      <c r="D82" s="26"/>
      <c r="E82" s="27"/>
      <c r="F82" s="27"/>
      <c r="G82" s="27"/>
      <c r="H82" s="27"/>
      <c r="I82" s="27"/>
      <c r="J82" s="26"/>
      <c r="K82" s="27"/>
    </row>
    <row r="83" spans="1:11" s="23" customFormat="1">
      <c r="A83" s="19" t="s">
        <v>63</v>
      </c>
      <c r="B83" s="20" t="s">
        <v>78</v>
      </c>
      <c r="C83" s="21">
        <v>0</v>
      </c>
      <c r="D83" s="21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1">
        <v>0</v>
      </c>
      <c r="K83" s="22">
        <v>0</v>
      </c>
    </row>
    <row r="84" spans="1:11">
      <c r="A84" s="4"/>
      <c r="B84" s="4"/>
      <c r="C84" s="16"/>
      <c r="D84" s="16"/>
      <c r="E84" s="11"/>
      <c r="F84" s="11"/>
      <c r="G84" s="11"/>
      <c r="H84" s="11"/>
      <c r="I84" s="11"/>
      <c r="J84" s="16"/>
      <c r="K84" s="11"/>
    </row>
    <row r="85" spans="1:11">
      <c r="A85" s="8" t="s">
        <v>47</v>
      </c>
      <c r="B85" s="8" t="s">
        <v>97</v>
      </c>
      <c r="C85" s="17">
        <f>SUM($C$79:$C$83)</f>
        <v>4</v>
      </c>
      <c r="D85" s="17">
        <f>SUM($D$79:$D$83)</f>
        <v>998</v>
      </c>
      <c r="E85" s="12">
        <f>SUM($E$79:$E$83)</f>
        <v>0</v>
      </c>
      <c r="F85" s="12">
        <f>SUM($F$79:$F$83)</f>
        <v>0</v>
      </c>
      <c r="G85" s="12">
        <f>SUM($G$79:$G$83)</f>
        <v>0</v>
      </c>
      <c r="H85" s="12">
        <f>SUM($H$79:$H$83)</f>
        <v>44.071800000000003</v>
      </c>
      <c r="I85" s="12">
        <f>SUM($I$79:$I$83)</f>
        <v>60.078099999999999</v>
      </c>
      <c r="J85" s="17">
        <f>SUM($J$79:$J$83)</f>
        <v>0</v>
      </c>
      <c r="K85" s="12">
        <f>SUM($K$79:$K$83)</f>
        <v>0</v>
      </c>
    </row>
    <row r="86" spans="1:11">
      <c r="A86" s="4"/>
      <c r="B86" s="5" t="s">
        <v>47</v>
      </c>
      <c r="C86" s="16"/>
      <c r="D86" s="16"/>
      <c r="E86" s="11"/>
      <c r="F86" s="11"/>
      <c r="G86" s="11"/>
      <c r="H86" s="11"/>
      <c r="I86" s="11"/>
      <c r="J86" s="16"/>
      <c r="K86" s="11"/>
    </row>
    <row r="87" spans="1:11">
      <c r="A87" s="8" t="s">
        <v>47</v>
      </c>
      <c r="B87" s="8" t="s">
        <v>98</v>
      </c>
      <c r="C87" s="17">
        <f>SUM($C$59:$C$59) + SUM($C$76:$C$76) + SUM($C$85:$C$85)</f>
        <v>1791</v>
      </c>
      <c r="D87" s="17">
        <f>SUM($D$59:$D$59) + SUM($D$76:$D$76) + SUM($D$85:$D$85)</f>
        <v>241344556</v>
      </c>
      <c r="E87" s="12">
        <f>SUM($E$59:$E$59) + SUM($E$76:$E$76) + SUM($E$85:$E$85)</f>
        <v>1395995.6071801002</v>
      </c>
      <c r="F87" s="12">
        <f>SUM($F$59:$F$59) + SUM($F$76:$F$76) + SUM($F$85:$F$85)</f>
        <v>1346900.9955411491</v>
      </c>
      <c r="G87" s="12">
        <f>SUM($G$59:$G$59) + SUM($G$76:$G$76) + SUM($G$85:$G$85)</f>
        <v>49094.611638949718</v>
      </c>
      <c r="H87" s="12">
        <f>SUM($H$59:$H$59) + SUM($H$76:$H$76) + SUM($H$85:$H$85)</f>
        <v>7440670.8410202693</v>
      </c>
      <c r="I87" s="12">
        <f>SUM($I$59:$I$59) + SUM($I$76:$I$76) + SUM($I$85:$I$85)</f>
        <v>7479155.5147205591</v>
      </c>
      <c r="J87" s="17">
        <f>SUM($J$59:$J$59) + SUM($J$76:$J$76) + SUM($J$85:$J$85)</f>
        <v>10</v>
      </c>
      <c r="K87" s="12">
        <f>SUM($K$59:$K$59) + SUM($K$76:$K$76) + SUM($K$85:$K$85)</f>
        <v>0</v>
      </c>
    </row>
    <row r="88" spans="1:11">
      <c r="A88" s="4"/>
      <c r="B88" s="5" t="s">
        <v>47</v>
      </c>
      <c r="C88" s="16"/>
      <c r="D88" s="16"/>
      <c r="E88" s="11"/>
      <c r="F88" s="11"/>
      <c r="G88" s="11"/>
      <c r="H88" s="11"/>
      <c r="I88" s="11"/>
      <c r="J88" s="16"/>
      <c r="K88" s="11"/>
    </row>
    <row r="89" spans="1:11">
      <c r="A89" s="4"/>
      <c r="B89" s="6" t="s">
        <v>103</v>
      </c>
      <c r="C89" s="14" t="s">
        <v>104</v>
      </c>
      <c r="D89" s="14">
        <v>4085861</v>
      </c>
      <c r="E89" s="9">
        <v>10188.22992365</v>
      </c>
      <c r="F89" s="9">
        <v>1540.6594501899999</v>
      </c>
      <c r="G89" s="9">
        <v>8647.5704734600004</v>
      </c>
      <c r="H89" s="9">
        <v>118077.41366797</v>
      </c>
      <c r="I89" s="9">
        <v>114607.7982872</v>
      </c>
      <c r="J89" s="14">
        <v>0</v>
      </c>
      <c r="K89" s="9">
        <v>0</v>
      </c>
    </row>
    <row r="90" spans="1:11">
      <c r="C90" s="18"/>
      <c r="D90" s="18"/>
      <c r="E90" s="13"/>
      <c r="F90" s="13"/>
      <c r="G90" s="13"/>
      <c r="H90" s="13"/>
      <c r="I90" s="13"/>
      <c r="J90" s="28" t="s">
        <v>100</v>
      </c>
      <c r="K90" s="13"/>
    </row>
    <row r="91" spans="1:11">
      <c r="B91" s="54" t="s">
        <v>101</v>
      </c>
      <c r="C91" s="54"/>
      <c r="D91" s="54"/>
      <c r="E91" s="54"/>
      <c r="F91" s="54"/>
      <c r="G91" s="54"/>
      <c r="H91" s="54"/>
      <c r="I91" s="54"/>
      <c r="J91" s="54"/>
      <c r="K91" s="54"/>
    </row>
    <row r="92" spans="1:11">
      <c r="B92" s="54" t="s">
        <v>102</v>
      </c>
      <c r="C92" s="54"/>
      <c r="D92" s="54"/>
      <c r="E92" s="54"/>
      <c r="F92" s="54"/>
      <c r="G92" s="54"/>
      <c r="H92" s="54"/>
      <c r="I92" s="54"/>
      <c r="J92" s="54"/>
      <c r="K92" s="54"/>
    </row>
    <row r="93" spans="1:11">
      <c r="C93" s="18"/>
      <c r="D93" s="18"/>
      <c r="E93" s="13"/>
      <c r="F93" s="13"/>
      <c r="G93" s="13"/>
      <c r="H93" s="13"/>
      <c r="I93" s="13"/>
      <c r="J93" s="18"/>
      <c r="K93" s="13"/>
    </row>
    <row r="94" spans="1:11">
      <c r="C94" s="18"/>
      <c r="D94" s="18"/>
      <c r="E94" s="13"/>
      <c r="F94" s="13"/>
      <c r="G94" s="13"/>
      <c r="H94" s="13"/>
      <c r="I94" s="13"/>
      <c r="J94" s="18"/>
      <c r="K94" s="13"/>
    </row>
    <row r="95" spans="1:11">
      <c r="C95" s="18"/>
      <c r="D95" s="18"/>
      <c r="E95" s="13"/>
      <c r="F95" s="13"/>
      <c r="G95" s="13"/>
      <c r="H95" s="13"/>
      <c r="I95" s="13"/>
      <c r="J95" s="18"/>
      <c r="K95" s="13"/>
    </row>
    <row r="96" spans="1:11">
      <c r="C96" s="18"/>
      <c r="D96" s="18"/>
      <c r="E96" s="13"/>
      <c r="F96" s="13"/>
      <c r="G96" s="13"/>
      <c r="H96" s="13"/>
      <c r="I96" s="13"/>
      <c r="J96" s="18"/>
      <c r="K96" s="13"/>
    </row>
    <row r="97" spans="3:11">
      <c r="C97" s="18"/>
      <c r="D97" s="18"/>
      <c r="E97" s="13"/>
      <c r="F97" s="13"/>
      <c r="G97" s="13"/>
      <c r="H97" s="13"/>
      <c r="I97" s="13"/>
      <c r="J97" s="18"/>
      <c r="K97" s="13"/>
    </row>
    <row r="98" spans="3:11">
      <c r="C98" s="18"/>
      <c r="D98" s="18"/>
      <c r="E98" s="13"/>
      <c r="F98" s="13"/>
      <c r="G98" s="13"/>
      <c r="H98" s="13"/>
      <c r="I98" s="13"/>
      <c r="J98" s="18"/>
      <c r="K98" s="13"/>
    </row>
    <row r="99" spans="3:11">
      <c r="C99" s="18"/>
      <c r="D99" s="18"/>
      <c r="E99" s="13"/>
      <c r="F99" s="13"/>
      <c r="G99" s="13"/>
      <c r="H99" s="13"/>
      <c r="I99" s="13"/>
      <c r="J99" s="18"/>
      <c r="K99" s="13"/>
    </row>
    <row r="100" spans="3:11">
      <c r="C100" s="18"/>
      <c r="D100" s="18"/>
      <c r="E100" s="13"/>
      <c r="F100" s="13"/>
      <c r="G100" s="13"/>
      <c r="H100" s="13"/>
      <c r="I100" s="13"/>
      <c r="J100" s="18"/>
      <c r="K100" s="13"/>
    </row>
    <row r="101" spans="3:11">
      <c r="C101" s="18"/>
      <c r="D101" s="18"/>
      <c r="E101" s="13"/>
      <c r="F101" s="13"/>
      <c r="G101" s="13"/>
      <c r="H101" s="13"/>
      <c r="I101" s="13"/>
      <c r="J101" s="18"/>
      <c r="K101" s="13"/>
    </row>
    <row r="102" spans="3:11">
      <c r="C102" s="18"/>
      <c r="D102" s="18"/>
      <c r="E102" s="13"/>
      <c r="F102" s="13"/>
      <c r="G102" s="13"/>
      <c r="H102" s="13"/>
      <c r="I102" s="13"/>
      <c r="J102" s="18"/>
      <c r="K102" s="13"/>
    </row>
    <row r="103" spans="3:11">
      <c r="C103" s="18"/>
      <c r="D103" s="18"/>
      <c r="E103" s="13"/>
      <c r="F103" s="13"/>
      <c r="G103" s="13"/>
      <c r="H103" s="13"/>
      <c r="I103" s="13"/>
      <c r="J103" s="18"/>
      <c r="K103" s="13"/>
    </row>
    <row r="104" spans="3:11">
      <c r="C104" s="18"/>
      <c r="D104" s="18"/>
      <c r="E104" s="13"/>
      <c r="F104" s="13"/>
      <c r="G104" s="13"/>
      <c r="H104" s="13"/>
      <c r="I104" s="13"/>
      <c r="J104" s="18"/>
      <c r="K104" s="13"/>
    </row>
    <row r="105" spans="3:11">
      <c r="C105" s="13"/>
      <c r="D105" s="13"/>
      <c r="E105" s="13"/>
      <c r="F105" s="13"/>
      <c r="G105" s="13"/>
      <c r="H105" s="13"/>
      <c r="I105" s="13"/>
      <c r="J105" s="13"/>
      <c r="K105" s="13"/>
    </row>
  </sheetData>
  <mergeCells count="4">
    <mergeCell ref="A1:K1"/>
    <mergeCell ref="A2:K2"/>
    <mergeCell ref="B91:K91"/>
    <mergeCell ref="B92:K92"/>
  </mergeCells>
  <printOptions horizontalCentered="1"/>
  <pageMargins left="0.35433070866141736" right="0.35433070866141736" top="0.39370078740157483" bottom="0.39370078740157483" header="0.51181102362204722" footer="0.51181102362204722"/>
  <pageSetup paperSize="9" scale="51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819150</xdr:colOff>
                <xdr:row>0</xdr:row>
                <xdr:rowOff>66675</xdr:rowOff>
              </from>
              <to>
                <xdr:col>5</xdr:col>
                <xdr:colOff>228600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E7343-EAAD-4E7E-B445-CB109E83FE50}">
  <sheetPr>
    <pageSetUpPr fitToPage="1"/>
  </sheetPr>
  <dimension ref="A5:N47"/>
  <sheetViews>
    <sheetView workbookViewId="0">
      <selection activeCell="A5" sqref="A5"/>
    </sheetView>
  </sheetViews>
  <sheetFormatPr defaultColWidth="9.140625" defaultRowHeight="15"/>
  <cols>
    <col min="1" max="1" width="50.28515625" customWidth="1"/>
    <col min="2" max="2" width="9.85546875" style="30" customWidth="1"/>
    <col min="3" max="3" width="10.5703125" style="30" customWidth="1"/>
    <col min="4" max="4" width="10.28515625" style="30" customWidth="1"/>
    <col min="5" max="5" width="11.28515625" style="30" customWidth="1"/>
    <col min="6" max="6" width="10.5703125" style="30" customWidth="1"/>
    <col min="7" max="7" width="14.28515625" style="30" customWidth="1"/>
    <col min="8" max="8" width="8.5703125" customWidth="1"/>
    <col min="9" max="9" width="11" customWidth="1"/>
  </cols>
  <sheetData>
    <row r="5" spans="1:12">
      <c r="A5" s="29" t="s">
        <v>105</v>
      </c>
    </row>
    <row r="6" spans="1:12">
      <c r="F6" s="31" t="s">
        <v>106</v>
      </c>
    </row>
    <row r="7" spans="1:12">
      <c r="A7" s="32"/>
      <c r="B7" s="61" t="s">
        <v>107</v>
      </c>
      <c r="C7" s="61"/>
      <c r="D7" s="61" t="s">
        <v>108</v>
      </c>
      <c r="E7" s="61"/>
      <c r="F7" s="61" t="s">
        <v>109</v>
      </c>
      <c r="G7" s="61"/>
    </row>
    <row r="8" spans="1:12" s="35" customFormat="1" ht="30">
      <c r="A8" s="33"/>
      <c r="B8" s="34" t="s">
        <v>110</v>
      </c>
      <c r="C8" s="34" t="s">
        <v>111</v>
      </c>
      <c r="D8" s="34" t="s">
        <v>110</v>
      </c>
      <c r="E8" s="34" t="s">
        <v>111</v>
      </c>
      <c r="F8" s="34" t="s">
        <v>110</v>
      </c>
      <c r="G8" s="34" t="s">
        <v>111</v>
      </c>
    </row>
    <row r="9" spans="1:12" s="35" customFormat="1">
      <c r="A9" s="36" t="s">
        <v>112</v>
      </c>
      <c r="B9" s="34"/>
      <c r="C9" s="34"/>
      <c r="D9" s="34"/>
      <c r="E9" s="34"/>
      <c r="F9" s="34"/>
      <c r="G9" s="34"/>
    </row>
    <row r="10" spans="1:12" s="35" customFormat="1">
      <c r="A10" s="20" t="s">
        <v>18</v>
      </c>
      <c r="B10" s="37">
        <v>1</v>
      </c>
      <c r="C10" s="37">
        <v>335</v>
      </c>
      <c r="D10" s="37">
        <v>0</v>
      </c>
      <c r="E10" s="37">
        <v>0</v>
      </c>
      <c r="F10" s="37">
        <f>B10</f>
        <v>1</v>
      </c>
      <c r="G10" s="37">
        <f>C10</f>
        <v>335</v>
      </c>
    </row>
    <row r="11" spans="1:12" s="35" customFormat="1">
      <c r="A11" s="38" t="s">
        <v>113</v>
      </c>
      <c r="B11" s="34">
        <f>SUM(B10)</f>
        <v>1</v>
      </c>
      <c r="C11" s="34">
        <f t="shared" ref="C11:G11" si="0">SUM(C10)</f>
        <v>335</v>
      </c>
      <c r="D11" s="34">
        <f t="shared" si="0"/>
        <v>0</v>
      </c>
      <c r="E11" s="34">
        <f t="shared" si="0"/>
        <v>0</v>
      </c>
      <c r="F11" s="34">
        <f t="shared" si="0"/>
        <v>1</v>
      </c>
      <c r="G11" s="34">
        <f t="shared" si="0"/>
        <v>335</v>
      </c>
    </row>
    <row r="12" spans="1:12">
      <c r="A12" s="38" t="s">
        <v>114</v>
      </c>
      <c r="B12" s="39"/>
      <c r="C12" s="39"/>
      <c r="D12" s="40"/>
      <c r="E12" s="40"/>
      <c r="F12" s="41"/>
      <c r="G12" s="41"/>
      <c r="H12" s="42"/>
      <c r="I12" s="42"/>
      <c r="J12" s="42"/>
      <c r="K12" s="42"/>
      <c r="L12" s="42"/>
    </row>
    <row r="13" spans="1:12">
      <c r="A13" s="43" t="s">
        <v>53</v>
      </c>
      <c r="B13" s="39">
        <v>1</v>
      </c>
      <c r="C13" s="39">
        <v>153</v>
      </c>
      <c r="D13" s="39">
        <v>0</v>
      </c>
      <c r="E13" s="39">
        <v>0</v>
      </c>
      <c r="F13" s="44">
        <f>B13</f>
        <v>1</v>
      </c>
      <c r="G13" s="44">
        <f>C13</f>
        <v>153</v>
      </c>
      <c r="H13" s="42"/>
      <c r="I13" s="42"/>
      <c r="J13" s="42"/>
      <c r="K13" s="42"/>
      <c r="L13" s="42"/>
    </row>
    <row r="14" spans="1:12" ht="15.75" customHeight="1">
      <c r="A14" s="32" t="s">
        <v>59</v>
      </c>
      <c r="B14" s="39">
        <v>2</v>
      </c>
      <c r="C14" s="39">
        <v>667</v>
      </c>
      <c r="D14" s="39">
        <v>0</v>
      </c>
      <c r="E14" s="39">
        <v>0</v>
      </c>
      <c r="F14" s="44">
        <f t="shared" ref="F14:G15" si="1">B14</f>
        <v>2</v>
      </c>
      <c r="G14" s="44">
        <f t="shared" si="1"/>
        <v>667</v>
      </c>
      <c r="H14" s="42"/>
      <c r="I14" s="42"/>
      <c r="J14" s="42"/>
      <c r="K14" s="42"/>
      <c r="L14" s="42"/>
    </row>
    <row r="15" spans="1:12" ht="15.75" customHeight="1">
      <c r="A15" t="s">
        <v>61</v>
      </c>
      <c r="B15" s="39">
        <v>1</v>
      </c>
      <c r="C15" s="39">
        <v>108</v>
      </c>
      <c r="D15" s="39">
        <v>0</v>
      </c>
      <c r="E15" s="39">
        <v>0</v>
      </c>
      <c r="F15" s="44">
        <f t="shared" si="1"/>
        <v>1</v>
      </c>
      <c r="G15" s="44">
        <f t="shared" si="1"/>
        <v>108</v>
      </c>
      <c r="H15" s="42"/>
      <c r="I15" s="42"/>
      <c r="J15" s="42"/>
      <c r="K15" s="42"/>
      <c r="L15" s="42"/>
    </row>
    <row r="16" spans="1:12" ht="15.75" customHeight="1">
      <c r="A16" s="38" t="s">
        <v>115</v>
      </c>
      <c r="B16" s="45">
        <f>SUM(B13:B15)</f>
        <v>4</v>
      </c>
      <c r="C16" s="45">
        <f t="shared" ref="C16:G16" si="2">SUM(C13:C15)</f>
        <v>928</v>
      </c>
      <c r="D16" s="45">
        <f t="shared" si="2"/>
        <v>0</v>
      </c>
      <c r="E16" s="45">
        <f t="shared" si="2"/>
        <v>0</v>
      </c>
      <c r="F16" s="45">
        <f t="shared" si="2"/>
        <v>4</v>
      </c>
      <c r="G16" s="45">
        <f t="shared" si="2"/>
        <v>928</v>
      </c>
      <c r="H16" s="42"/>
      <c r="I16" s="42"/>
      <c r="J16" s="42"/>
      <c r="K16" s="42"/>
      <c r="L16" s="42"/>
    </row>
    <row r="17" spans="1:14" ht="15.75" customHeight="1">
      <c r="A17" s="46" t="s">
        <v>116</v>
      </c>
      <c r="B17" s="47"/>
      <c r="C17" s="47"/>
      <c r="D17" s="47"/>
      <c r="E17" s="47"/>
      <c r="F17" s="41"/>
      <c r="G17" s="41"/>
      <c r="H17" s="42"/>
      <c r="I17" s="29"/>
      <c r="J17" s="29"/>
      <c r="K17" s="42"/>
      <c r="L17" s="42"/>
    </row>
    <row r="18" spans="1:14" ht="15.75" customHeight="1">
      <c r="A18" s="48" t="s">
        <v>79</v>
      </c>
      <c r="B18" s="47">
        <v>9</v>
      </c>
      <c r="C18" s="47">
        <v>689</v>
      </c>
      <c r="D18" s="39">
        <v>0</v>
      </c>
      <c r="E18" s="39">
        <v>0</v>
      </c>
      <c r="F18" s="39">
        <f>B18</f>
        <v>9</v>
      </c>
      <c r="G18" s="40">
        <f>C18</f>
        <v>689</v>
      </c>
      <c r="H18" s="42"/>
      <c r="I18" s="29"/>
      <c r="J18" s="29"/>
      <c r="K18" s="42"/>
      <c r="L18" s="42"/>
    </row>
    <row r="19" spans="1:14" ht="15.75" customHeight="1">
      <c r="A19" s="32" t="s">
        <v>81</v>
      </c>
      <c r="B19" s="47">
        <v>6</v>
      </c>
      <c r="C19" s="47">
        <v>34</v>
      </c>
      <c r="D19" s="39">
        <v>0</v>
      </c>
      <c r="E19" s="39">
        <v>0</v>
      </c>
      <c r="F19" s="39">
        <f>B19</f>
        <v>6</v>
      </c>
      <c r="G19" s="40">
        <f>C19</f>
        <v>34</v>
      </c>
      <c r="H19" s="42"/>
      <c r="I19" s="29"/>
      <c r="J19" s="29"/>
      <c r="K19" s="42"/>
      <c r="L19" s="42"/>
    </row>
    <row r="20" spans="1:14" s="29" customFormat="1">
      <c r="A20" s="38" t="s">
        <v>117</v>
      </c>
      <c r="B20" s="41">
        <f>SUM(B18:B19)</f>
        <v>15</v>
      </c>
      <c r="C20" s="41">
        <f t="shared" ref="C20:G20" si="3">SUM(C18:C19)</f>
        <v>723</v>
      </c>
      <c r="D20" s="41">
        <f t="shared" si="3"/>
        <v>0</v>
      </c>
      <c r="E20" s="41">
        <f t="shared" si="3"/>
        <v>0</v>
      </c>
      <c r="F20" s="41">
        <f t="shared" si="3"/>
        <v>15</v>
      </c>
      <c r="G20" s="41">
        <f t="shared" si="3"/>
        <v>723</v>
      </c>
      <c r="H20" s="42"/>
      <c r="I20" s="42"/>
      <c r="J20" s="42"/>
      <c r="K20" s="42"/>
    </row>
    <row r="21" spans="1:14" s="29" customFormat="1" ht="15.75" customHeight="1">
      <c r="A21" s="46" t="s">
        <v>118</v>
      </c>
      <c r="B21" s="41">
        <f>B11+B16+B20</f>
        <v>20</v>
      </c>
      <c r="C21" s="41">
        <f t="shared" ref="C21:G21" si="4">C11+C16+C20</f>
        <v>1986</v>
      </c>
      <c r="D21" s="41">
        <f t="shared" si="4"/>
        <v>0</v>
      </c>
      <c r="E21" s="41">
        <f t="shared" si="4"/>
        <v>0</v>
      </c>
      <c r="F21" s="41">
        <f t="shared" si="4"/>
        <v>20</v>
      </c>
      <c r="G21" s="41">
        <f t="shared" si="4"/>
        <v>1986</v>
      </c>
      <c r="H21" s="42"/>
      <c r="I21" s="42"/>
      <c r="J21" s="42"/>
      <c r="K21" s="42"/>
      <c r="L21" s="42"/>
    </row>
    <row r="22" spans="1:14">
      <c r="H22" s="42"/>
      <c r="I22" s="42"/>
      <c r="J22" s="42"/>
      <c r="K22" s="42"/>
      <c r="L22" s="42"/>
      <c r="M22" s="29"/>
      <c r="N22" s="29"/>
    </row>
    <row r="23" spans="1:14">
      <c r="A23" s="49" t="s">
        <v>119</v>
      </c>
      <c r="H23" s="42"/>
      <c r="I23" s="42"/>
      <c r="J23" s="42"/>
      <c r="K23" s="42"/>
      <c r="L23" s="42"/>
      <c r="M23" s="42"/>
      <c r="N23" s="29"/>
    </row>
    <row r="24" spans="1:14">
      <c r="A24" s="36" t="s">
        <v>120</v>
      </c>
      <c r="B24" s="62"/>
      <c r="C24" s="62"/>
      <c r="D24" s="62"/>
      <c r="E24" s="62"/>
      <c r="F24" s="62"/>
      <c r="G24" s="62"/>
      <c r="H24" s="42"/>
      <c r="I24" s="42"/>
      <c r="J24" s="42"/>
      <c r="K24" s="42"/>
      <c r="L24" s="42"/>
      <c r="M24" s="42"/>
      <c r="N24" s="29"/>
    </row>
    <row r="25" spans="1:14">
      <c r="A25" s="36" t="s">
        <v>112</v>
      </c>
      <c r="B25" s="56"/>
      <c r="C25" s="56"/>
      <c r="D25" s="56"/>
      <c r="E25" s="56"/>
      <c r="F25" s="56"/>
      <c r="G25" s="56"/>
      <c r="H25" s="42"/>
      <c r="I25" s="42"/>
      <c r="J25" s="42"/>
      <c r="K25" s="42"/>
      <c r="L25" s="42"/>
      <c r="M25" s="42"/>
      <c r="N25" s="29"/>
    </row>
    <row r="26" spans="1:14" ht="15" customHeight="1">
      <c r="A26" s="20" t="s">
        <v>18</v>
      </c>
      <c r="B26" s="57" t="s">
        <v>121</v>
      </c>
      <c r="C26" s="58"/>
      <c r="D26" s="58"/>
      <c r="E26" s="58"/>
      <c r="F26" s="58"/>
      <c r="G26" s="59"/>
      <c r="H26" s="42"/>
      <c r="I26" s="42"/>
      <c r="J26" s="42"/>
      <c r="K26" s="42"/>
      <c r="L26" s="42"/>
      <c r="M26" s="42"/>
      <c r="N26" s="29"/>
    </row>
    <row r="27" spans="1:14" s="29" customFormat="1" ht="15" customHeight="1">
      <c r="A27" s="50" t="s">
        <v>114</v>
      </c>
      <c r="B27" s="56"/>
      <c r="C27" s="56"/>
      <c r="D27" s="56"/>
      <c r="E27" s="56"/>
      <c r="F27" s="56"/>
      <c r="G27" s="56"/>
      <c r="H27" s="42"/>
      <c r="I27" s="42"/>
      <c r="J27" s="42"/>
      <c r="K27" s="42"/>
      <c r="L27" s="42"/>
      <c r="M27" s="42"/>
    </row>
    <row r="28" spans="1:14" s="29" customFormat="1" ht="15" customHeight="1">
      <c r="A28" s="43" t="s">
        <v>53</v>
      </c>
      <c r="B28" s="57" t="s">
        <v>122</v>
      </c>
      <c r="C28" s="58"/>
      <c r="D28" s="58"/>
      <c r="E28" s="58"/>
      <c r="F28" s="58"/>
      <c r="G28" s="59"/>
      <c r="H28" s="42"/>
      <c r="I28" s="42"/>
      <c r="J28" s="42"/>
      <c r="K28" s="42"/>
      <c r="L28" s="42"/>
      <c r="M28" s="42"/>
    </row>
    <row r="29" spans="1:14" s="42" customFormat="1" ht="30" customHeight="1">
      <c r="A29" s="43" t="s">
        <v>59</v>
      </c>
      <c r="B29" s="57" t="s">
        <v>123</v>
      </c>
      <c r="C29" s="58"/>
      <c r="D29" s="58"/>
      <c r="E29" s="58"/>
      <c r="F29" s="58"/>
      <c r="G29" s="59"/>
      <c r="I29"/>
      <c r="J29"/>
      <c r="K29"/>
      <c r="N29" s="29"/>
    </row>
    <row r="30" spans="1:14" s="42" customFormat="1" ht="16.899999999999999" customHeight="1">
      <c r="A30" t="s">
        <v>61</v>
      </c>
      <c r="B30" s="57" t="s">
        <v>124</v>
      </c>
      <c r="C30" s="58"/>
      <c r="D30" s="58"/>
      <c r="E30" s="58"/>
      <c r="F30" s="58"/>
      <c r="G30" s="59"/>
      <c r="I30"/>
      <c r="J30"/>
      <c r="K30"/>
      <c r="N30" s="29"/>
    </row>
    <row r="31" spans="1:14" ht="13.15" customHeight="1">
      <c r="A31" s="46" t="s">
        <v>116</v>
      </c>
      <c r="B31" s="60"/>
      <c r="C31" s="60"/>
      <c r="D31" s="60"/>
      <c r="E31" s="60"/>
      <c r="F31" s="60"/>
      <c r="G31" s="60"/>
      <c r="L31" s="29"/>
    </row>
    <row r="32" spans="1:14" ht="96" customHeight="1">
      <c r="A32" s="51" t="s">
        <v>79</v>
      </c>
      <c r="B32" s="55" t="s">
        <v>125</v>
      </c>
      <c r="C32" s="55"/>
      <c r="D32" s="55"/>
      <c r="E32" s="55"/>
      <c r="F32" s="55"/>
      <c r="G32" s="55"/>
    </row>
    <row r="33" spans="1:7" ht="61.9" customHeight="1">
      <c r="A33" s="43" t="s">
        <v>81</v>
      </c>
      <c r="B33" s="55" t="s">
        <v>126</v>
      </c>
      <c r="C33" s="55"/>
      <c r="D33" s="55"/>
      <c r="E33" s="55"/>
      <c r="F33" s="55"/>
      <c r="G33" s="55"/>
    </row>
    <row r="35" spans="1:7">
      <c r="A35" s="30"/>
    </row>
    <row r="36" spans="1:7">
      <c r="A36" s="30"/>
    </row>
    <row r="37" spans="1:7">
      <c r="A37" s="30"/>
    </row>
    <row r="38" spans="1:7">
      <c r="A38" s="30"/>
    </row>
    <row r="39" spans="1:7">
      <c r="A39" s="30"/>
    </row>
    <row r="40" spans="1:7">
      <c r="A40" s="30"/>
    </row>
    <row r="41" spans="1:7">
      <c r="A41" s="30"/>
    </row>
    <row r="42" spans="1:7">
      <c r="A42" s="30"/>
    </row>
    <row r="43" spans="1:7">
      <c r="A43" s="30"/>
    </row>
    <row r="44" spans="1:7">
      <c r="A44" s="30"/>
    </row>
    <row r="45" spans="1:7">
      <c r="A45" s="30"/>
    </row>
    <row r="46" spans="1:7">
      <c r="A46" s="30"/>
    </row>
    <row r="47" spans="1:7">
      <c r="A47" s="30"/>
    </row>
  </sheetData>
  <mergeCells count="13">
    <mergeCell ref="B26:G26"/>
    <mergeCell ref="B7:C7"/>
    <mergeCell ref="D7:E7"/>
    <mergeCell ref="F7:G7"/>
    <mergeCell ref="B24:G24"/>
    <mergeCell ref="B25:G25"/>
    <mergeCell ref="B33:G33"/>
    <mergeCell ref="B27:G27"/>
    <mergeCell ref="B28:G28"/>
    <mergeCell ref="B29:G29"/>
    <mergeCell ref="B30:G30"/>
    <mergeCell ref="B31:G31"/>
    <mergeCell ref="B32:G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 25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2025-07-08T08:03:54Z</cp:lastPrinted>
  <dcterms:created xsi:type="dcterms:W3CDTF">2025-07-08T07:37:12Z</dcterms:created>
  <dcterms:modified xsi:type="dcterms:W3CDTF">2025-07-08T08:04:05Z</dcterms:modified>
</cp:coreProperties>
</file>