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0730" windowHeight="11160" activeTab="0"/>
  </bookViews>
  <sheets>
    <sheet name="Jun 2021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<sst xmlns="http://schemas.openxmlformats.org/spreadsheetml/2006/main" count="202" uniqueCount="125">
  <si>
    <t xml:space="preserve">Monthly Report for the month of June 2021 </t>
  </si>
  <si>
    <t xml:space="preserve">Sr </t>
  </si>
  <si>
    <t xml:space="preserve">Scheme Name </t>
  </si>
  <si>
    <t>No. of Schemes as on June 30, 2021</t>
  </si>
  <si>
    <t>No. of Folios as on June 30, 2021</t>
  </si>
  <si>
    <t>Funds Mobilized for the month of June 2021 (INR in crore)</t>
  </si>
  <si>
    <t>Net Inflow (+ve)/Outflow (-ve) for the month of June 2021 (INR in crore)</t>
  </si>
  <si>
    <t>Net Assets Under Management as on June 30, 2021 (INR in crore)</t>
  </si>
  <si>
    <t>Average Net Assets Under Management for the month June 2021 (INR in crore)</t>
  </si>
  <si>
    <t>No. of segregated portfolios created as on June 30, 2021</t>
  </si>
  <si>
    <t>Net Assets Under Management in segregated portfolio as on June 30, 2021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</si>
  <si>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</si>
  <si>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</si>
  <si>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</si>
  <si>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</si>
  <si>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</si>
  <si>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</si>
  <si>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</si>
  <si>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</si>
  <si>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</si>
  <si>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</si>
  <si>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</si>
  <si>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</si>
  <si>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</si>
  <si>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</si>
  <si>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</si>
  <si>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</si>
  <si>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</si>
  <si>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</si>
  <si>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</si>
  <si>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</si>
  <si>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</si>
  <si>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</si>
  <si>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</si>
  <si>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</si>
  <si>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</si>
  <si>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</si>
  <si>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</si>
  <si>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</si>
  <si>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</si>
  <si>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</si>
  <si>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</si>
  <si>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</si>
  <si>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</si>
  <si>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</si>
  <si>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</si>
  <si>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</si>
  <si>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</si>
  <si>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</si>
  <si>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</si>
  <si>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</si>
  <si>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</si>
  <si>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</si>
  <si>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</si>
  <si>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</si>
  <si>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</si>
  <si>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</si>
  <si>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</si>
  <si>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</si>
  <si>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</si>
  <si>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</si>
  <si>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</si>
  <si>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</si>
  <si>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</si>
  <si>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</si>
  <si>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</si>
  <si>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</si>
  <si>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</si>
  <si>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</si>
  <si>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</si>
  <si>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</si>
  <si>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</si>
  <si>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</si>
  <si>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</si>
  <si>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</si>
  <si>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</si>
  <si>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</si>
  <si>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</si>
  <si>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</si>
  <si>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</si>
  <si>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</si>
  <si>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</si>
  <si>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</si>
  <si>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</si>
  <si>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</si>
  <si>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</si>
  <si>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</si>
  <si>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</si>
  <si>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</si>
  <si>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</si>
  <si>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</si>
  <si>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</si>
  <si>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</si>
  <si>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</si>
  <si>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</si>
  <si>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</si>
  <si>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</si>
  <si>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</si>
  <si>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</si>
  <si>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June 2021 (INR in crore)</t>
  </si>
  <si>
    <t xml:space="preserve">NEW SCHEMES LAUNCHED DURING JUNE 2021 (ALLOTMENT COMPLETED)     </t>
  </si>
  <si>
    <r>
      <t xml:space="preserve"> (</t>
    </r>
    <r>
      <rPr>
        <b/>
        <sz val="11"/>
        <rFont val="Rupee Foradian"/>
        <family val="2"/>
      </rPr>
      <t>Rs.</t>
    </r>
    <r>
      <rPr>
        <b/>
        <sz val="11"/>
        <rFont val="Arial"/>
        <family val="2"/>
      </rPr>
      <t xml:space="preserve"> in Crore)</t>
    </r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</si>
  <si>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</si>
  <si>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</si>
  <si>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</si>
  <si>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</si>
  <si>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</si>
  <si>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</si>
  <si>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</si>
  <si>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 Equity Oriented Schemes</t>
  </si>
  <si>
    <t>Value Fund</t>
  </si>
  <si>
    <t>Subtotal "B"</t>
  </si>
  <si>
    <t>C. Other Schemes</t>
  </si>
  <si>
    <t>Subtotal "C"</t>
  </si>
  <si>
    <t>Total A + B +C</t>
  </si>
  <si>
    <t xml:space="preserve">*NEW SCHEMES LAUNCHED : </t>
  </si>
  <si>
    <t>Open End Schemes</t>
  </si>
  <si>
    <t>BOI AXA Bluechip Fund</t>
  </si>
  <si>
    <t>ITI Value Fund</t>
  </si>
  <si>
    <t>Aditya Birla Sun Life Nifty 50 Equal Weight Index Fund; Kotak Nifty 50 Index Fund</t>
  </si>
  <si>
    <t>Aditya Birla Sun Life Fixed Term Plan - Series TI (1837 days); SBI Fixed Maturity Plan(FMP)-Series 44 (1855 Days);SBI Fixed Maturity Plan(FMP)-Series 45 (1840 Days)</t>
  </si>
  <si>
    <t>Note :</t>
  </si>
  <si>
    <t>** Data in respect Fund of Funds Domestic is shown for information only. The same is included in the respective underlying schemes.</t>
  </si>
  <si>
    <t>Fund of Funds Scheme (Domestic) **</t>
  </si>
  <si>
    <t>Released on 08-Jul-2021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</si>
</sst>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b/>
      <sz val="11"/>
      <name val="Rupee Foradian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43" fontId="20" fillId="0" borderId="10" xfId="18" applyFont="1" applyFill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Fill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4" fontId="18" fillId="0" borderId="10" xfId="18" applyNumberFormat="1" applyFont="1" applyFill="1" applyBorder="1" applyAlignment="1">
      <alignment horizontal="right" vertical="center"/>
    </xf>
    <xf numFmtId="43" fontId="18" fillId="0" borderId="10" xfId="18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16" fillId="0" borderId="0" xfId="0" applyFont="1"/>
    <xf numFmtId="0" fontId="22" fillId="0" borderId="0" xfId="0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43" fontId="0" fillId="0" borderId="10" xfId="18" applyFont="1" applyFill="1" applyBorder="1" applyAlignment="1">
      <alignment vertical="top" wrapText="1"/>
    </xf>
    <xf numFmtId="164" fontId="0" fillId="0" borderId="10" xfId="18" applyNumberFormat="1" applyFont="1" applyFill="1" applyBorder="1"/>
    <xf numFmtId="164" fontId="0" fillId="0" borderId="10" xfId="0" applyNumberFormat="1" applyBorder="1" applyAlignment="1">
      <alignment vertical="top" wrapText="1"/>
    </xf>
    <xf numFmtId="164" fontId="16" fillId="0" borderId="10" xfId="18" applyNumberFormat="1" applyFont="1" applyFill="1" applyBorder="1" applyAlignment="1">
      <alignment vertical="top" wrapText="1"/>
    </xf>
    <xf numFmtId="0" fontId="16" fillId="0" borderId="10" xfId="0" applyFont="1" applyBorder="1"/>
    <xf numFmtId="0" fontId="0" fillId="0" borderId="10" xfId="0" applyBorder="1" applyAlignment="1">
      <alignment vertical="center"/>
    </xf>
    <xf numFmtId="43" fontId="0" fillId="0" borderId="10" xfId="18" applyFont="1" applyFill="1" applyBorder="1"/>
    <xf numFmtId="0" fontId="24" fillId="0" borderId="0" xfId="0" applyFont="1"/>
    <xf numFmtId="0" fontId="24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top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828675</xdr:colOff>
          <xdr:row>0</xdr:row>
          <xdr:rowOff>66675</xdr:rowOff>
        </xdr:from>
        <xdr:to>
          <xdr:col>5</xdr:col>
          <xdr:colOff>238125</xdr:colOff>
          <xdr:row>0</xdr:row>
          <xdr:rowOff>561975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11" width="15.28125" style="1" bestFit="1" customWidth="1"/>
    <col min="12" max="16384" width="9.140625" style="1" customWidth="1"/>
  </cols>
  <sheetData>
    <row r="1" spans="1:11" ht="50.1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5.7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2" t="s">
        <v>13</v>
      </c>
      <c r="B5" s="3" t="s">
        <v>14</v>
      </c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17" t="s">
        <v>15</v>
      </c>
      <c r="B6" s="18" t="s">
        <v>16</v>
      </c>
      <c r="C6" s="19">
        <v>30</v>
      </c>
      <c r="D6" s="19">
        <v>127691</v>
      </c>
      <c r="E6" s="20">
        <v>285475.2570003</v>
      </c>
      <c r="F6" s="20">
        <v>281015.2636778</v>
      </c>
      <c r="G6" s="20">
        <v>4459.99332249997</v>
      </c>
      <c r="H6" s="20">
        <v>83153.32938724</v>
      </c>
      <c r="I6" s="20">
        <v>98242.11772445</v>
      </c>
      <c r="J6" s="19">
        <v>0</v>
      </c>
      <c r="K6" s="20">
        <v>0</v>
      </c>
    </row>
    <row r="7" spans="1:11" ht="15">
      <c r="A7" s="17" t="s">
        <v>17</v>
      </c>
      <c r="B7" s="18" t="s">
        <v>18</v>
      </c>
      <c r="C7" s="19">
        <v>39</v>
      </c>
      <c r="D7" s="19">
        <v>2152953</v>
      </c>
      <c r="E7" s="20">
        <v>253056.98442578</v>
      </c>
      <c r="F7" s="20">
        <v>250978.49505651</v>
      </c>
      <c r="G7" s="20">
        <v>2078.48936927001</v>
      </c>
      <c r="H7" s="20">
        <v>338007.10280984</v>
      </c>
      <c r="I7" s="20">
        <v>361166.85950803</v>
      </c>
      <c r="J7" s="19">
        <v>0</v>
      </c>
      <c r="K7" s="20">
        <v>0</v>
      </c>
    </row>
    <row r="8" spans="1:11" ht="15">
      <c r="A8" s="17" t="s">
        <v>19</v>
      </c>
      <c r="B8" s="18" t="s">
        <v>20</v>
      </c>
      <c r="C8" s="19">
        <v>28</v>
      </c>
      <c r="D8" s="19">
        <v>653790</v>
      </c>
      <c r="E8" s="20">
        <v>16310.51612971</v>
      </c>
      <c r="F8" s="20">
        <v>18750.25141681</v>
      </c>
      <c r="G8" s="20">
        <v>-2439.7352871</v>
      </c>
      <c r="H8" s="20">
        <v>97098.36430012</v>
      </c>
      <c r="I8" s="20">
        <v>99397.28304572</v>
      </c>
      <c r="J8" s="19">
        <v>0</v>
      </c>
      <c r="K8" s="20">
        <v>0</v>
      </c>
    </row>
    <row r="9" spans="1:11" ht="15">
      <c r="A9" s="17" t="s">
        <v>21</v>
      </c>
      <c r="B9" s="18" t="s">
        <v>22</v>
      </c>
      <c r="C9" s="19">
        <v>24</v>
      </c>
      <c r="D9" s="19">
        <v>1167143</v>
      </c>
      <c r="E9" s="20">
        <v>30408.04574897</v>
      </c>
      <c r="F9" s="20">
        <v>24134.82745895</v>
      </c>
      <c r="G9" s="20">
        <v>6273.21829002</v>
      </c>
      <c r="H9" s="20">
        <v>153800.77441892</v>
      </c>
      <c r="I9" s="20">
        <v>151485.12347434</v>
      </c>
      <c r="J9" s="19">
        <v>2</v>
      </c>
      <c r="K9" s="20">
        <v>11.92</v>
      </c>
    </row>
    <row r="10" spans="1:11" ht="15">
      <c r="A10" s="17" t="s">
        <v>23</v>
      </c>
      <c r="B10" s="18" t="s">
        <v>24</v>
      </c>
      <c r="C10" s="19">
        <v>18</v>
      </c>
      <c r="D10" s="19">
        <v>490517</v>
      </c>
      <c r="E10" s="20">
        <v>23266.465243</v>
      </c>
      <c r="F10" s="20">
        <v>37254.19869952</v>
      </c>
      <c r="G10" s="20">
        <v>-13987.73345652</v>
      </c>
      <c r="H10" s="20">
        <v>101398.94499402</v>
      </c>
      <c r="I10" s="20">
        <v>113241.78734176</v>
      </c>
      <c r="J10" s="19">
        <v>0</v>
      </c>
      <c r="K10" s="20">
        <v>0</v>
      </c>
    </row>
    <row r="11" spans="1:11" ht="15">
      <c r="A11" s="17" t="s">
        <v>25</v>
      </c>
      <c r="B11" s="18" t="s">
        <v>26</v>
      </c>
      <c r="C11" s="19">
        <v>26</v>
      </c>
      <c r="D11" s="19">
        <v>653160</v>
      </c>
      <c r="E11" s="20">
        <v>5972.77697653</v>
      </c>
      <c r="F11" s="20">
        <v>7029.57580772</v>
      </c>
      <c r="G11" s="20">
        <v>-1056.79883119</v>
      </c>
      <c r="H11" s="20">
        <v>141395.7341906</v>
      </c>
      <c r="I11" s="20">
        <v>142225.55966023</v>
      </c>
      <c r="J11" s="19">
        <v>1</v>
      </c>
      <c r="K11" s="20">
        <v>11.24</v>
      </c>
    </row>
    <row r="12" spans="1:11" ht="15">
      <c r="A12" s="17" t="s">
        <v>27</v>
      </c>
      <c r="B12" s="18" t="s">
        <v>28</v>
      </c>
      <c r="C12" s="19">
        <v>15</v>
      </c>
      <c r="D12" s="19">
        <v>292817</v>
      </c>
      <c r="E12" s="20">
        <v>1136.78778265</v>
      </c>
      <c r="F12" s="20">
        <v>1131.98824611</v>
      </c>
      <c r="G12" s="20">
        <v>4.79953653999996</v>
      </c>
      <c r="H12" s="20">
        <v>31211.38478072</v>
      </c>
      <c r="I12" s="20">
        <v>31510.88213577</v>
      </c>
      <c r="J12" s="19">
        <v>6</v>
      </c>
      <c r="K12" s="20">
        <v>327.5445</v>
      </c>
    </row>
    <row r="13" spans="1:11" ht="15">
      <c r="A13" s="17" t="s">
        <v>29</v>
      </c>
      <c r="B13" s="18" t="s">
        <v>30</v>
      </c>
      <c r="C13" s="19">
        <v>13</v>
      </c>
      <c r="D13" s="19">
        <v>123914</v>
      </c>
      <c r="E13" s="20">
        <v>560.78164423</v>
      </c>
      <c r="F13" s="20">
        <v>135.73470292</v>
      </c>
      <c r="G13" s="20">
        <v>425.04694131</v>
      </c>
      <c r="H13" s="20">
        <v>11914.2435205</v>
      </c>
      <c r="I13" s="20">
        <v>11826.9702839</v>
      </c>
      <c r="J13" s="19">
        <v>1</v>
      </c>
      <c r="K13" s="20">
        <v>15.83</v>
      </c>
    </row>
    <row r="14" spans="1:11" ht="15">
      <c r="A14" s="17" t="s">
        <v>31</v>
      </c>
      <c r="B14" s="18" t="s">
        <v>32</v>
      </c>
      <c r="C14" s="19">
        <v>2</v>
      </c>
      <c r="D14" s="19">
        <v>28228</v>
      </c>
      <c r="E14" s="20">
        <v>16.3232</v>
      </c>
      <c r="F14" s="20">
        <v>36.22</v>
      </c>
      <c r="G14" s="20">
        <v>-19.8968</v>
      </c>
      <c r="H14" s="20">
        <v>2559.8118</v>
      </c>
      <c r="I14" s="20">
        <v>2594.0092</v>
      </c>
      <c r="J14" s="19">
        <v>0</v>
      </c>
      <c r="K14" s="20">
        <v>0</v>
      </c>
    </row>
    <row r="15" spans="1:11" ht="15">
      <c r="A15" s="17" t="s">
        <v>33</v>
      </c>
      <c r="B15" s="18" t="s">
        <v>34</v>
      </c>
      <c r="C15" s="19">
        <v>25</v>
      </c>
      <c r="D15" s="19">
        <v>259221</v>
      </c>
      <c r="E15" s="20">
        <v>1570.32339085</v>
      </c>
      <c r="F15" s="20">
        <v>1622.12069335</v>
      </c>
      <c r="G15" s="20">
        <v>-51.7973025000001</v>
      </c>
      <c r="H15" s="20">
        <v>24881.87496939</v>
      </c>
      <c r="I15" s="20">
        <v>25611.89790327</v>
      </c>
      <c r="J15" s="19">
        <v>2</v>
      </c>
      <c r="K15" s="20">
        <v>128.76</v>
      </c>
    </row>
    <row r="16" spans="1:11" ht="15">
      <c r="A16" s="17" t="s">
        <v>35</v>
      </c>
      <c r="B16" s="18" t="s">
        <v>36</v>
      </c>
      <c r="C16" s="19">
        <v>20</v>
      </c>
      <c r="D16" s="19">
        <v>734750</v>
      </c>
      <c r="E16" s="20">
        <v>7572.20087927</v>
      </c>
      <c r="F16" s="20">
        <v>7042.14430579</v>
      </c>
      <c r="G16" s="20">
        <v>530.05657348</v>
      </c>
      <c r="H16" s="20">
        <v>159287.93324264</v>
      </c>
      <c r="I16" s="20">
        <v>159579.18924459</v>
      </c>
      <c r="J16" s="19">
        <v>0</v>
      </c>
      <c r="K16" s="20">
        <v>0</v>
      </c>
    </row>
    <row r="17" spans="1:11" ht="15">
      <c r="A17" s="17" t="s">
        <v>37</v>
      </c>
      <c r="B17" s="18" t="s">
        <v>38</v>
      </c>
      <c r="C17" s="19">
        <v>16</v>
      </c>
      <c r="D17" s="19">
        <v>287289</v>
      </c>
      <c r="E17" s="20">
        <v>696.83363202</v>
      </c>
      <c r="F17" s="20">
        <v>460.12658244</v>
      </c>
      <c r="G17" s="20">
        <v>236.70704958</v>
      </c>
      <c r="H17" s="20">
        <v>26229.94393065</v>
      </c>
      <c r="I17" s="20">
        <v>26094.43969698</v>
      </c>
      <c r="J17" s="19">
        <v>8</v>
      </c>
      <c r="K17" s="20">
        <v>229.5549</v>
      </c>
    </row>
    <row r="18" spans="1:11" ht="15">
      <c r="A18" s="17" t="s">
        <v>39</v>
      </c>
      <c r="B18" s="18" t="s">
        <v>40</v>
      </c>
      <c r="C18" s="19">
        <v>22</v>
      </c>
      <c r="D18" s="19">
        <v>380835</v>
      </c>
      <c r="E18" s="20">
        <v>4977.994103</v>
      </c>
      <c r="F18" s="20">
        <v>3620.44222211</v>
      </c>
      <c r="G18" s="20">
        <v>1357.55188089</v>
      </c>
      <c r="H18" s="20">
        <v>120872.39337615</v>
      </c>
      <c r="I18" s="20">
        <v>120360.67825565</v>
      </c>
      <c r="J18" s="19">
        <v>0</v>
      </c>
      <c r="K18" s="20">
        <v>0</v>
      </c>
    </row>
    <row r="19" spans="1:11" ht="15">
      <c r="A19" s="17" t="s">
        <v>41</v>
      </c>
      <c r="B19" s="18" t="s">
        <v>42</v>
      </c>
      <c r="C19" s="19">
        <v>21</v>
      </c>
      <c r="D19" s="19">
        <v>203566</v>
      </c>
      <c r="E19" s="20">
        <v>739.49758958</v>
      </c>
      <c r="F19" s="20">
        <v>1277.5625523</v>
      </c>
      <c r="G19" s="20">
        <v>-538.06496272</v>
      </c>
      <c r="H19" s="20">
        <v>16654.83724173</v>
      </c>
      <c r="I19" s="20">
        <v>17084.13773252</v>
      </c>
      <c r="J19" s="19">
        <v>0</v>
      </c>
      <c r="K19" s="20">
        <v>0</v>
      </c>
    </row>
    <row r="20" spans="1:11" ht="15">
      <c r="A20" s="17" t="s">
        <v>43</v>
      </c>
      <c r="B20" s="18" t="s">
        <v>44</v>
      </c>
      <c r="C20" s="19">
        <v>4</v>
      </c>
      <c r="D20" s="19">
        <v>53204</v>
      </c>
      <c r="E20" s="20">
        <v>37.74627102</v>
      </c>
      <c r="F20" s="20">
        <v>62.10966375</v>
      </c>
      <c r="G20" s="20">
        <v>-24.36339273</v>
      </c>
      <c r="H20" s="20">
        <v>1496.6891442</v>
      </c>
      <c r="I20" s="20">
        <v>1514.7546344</v>
      </c>
      <c r="J20" s="19">
        <v>0</v>
      </c>
      <c r="K20" s="20">
        <v>0</v>
      </c>
    </row>
    <row r="21" spans="1:11" ht="15">
      <c r="A21" s="17" t="s">
        <v>45</v>
      </c>
      <c r="B21" s="18" t="s">
        <v>46</v>
      </c>
      <c r="C21" s="19">
        <v>10</v>
      </c>
      <c r="D21" s="19">
        <v>260864</v>
      </c>
      <c r="E21" s="20">
        <v>10885.45224831</v>
      </c>
      <c r="F21" s="20">
        <v>4566.53060635</v>
      </c>
      <c r="G21" s="20">
        <v>6318.92164196</v>
      </c>
      <c r="H21" s="20">
        <v>76221.1785547</v>
      </c>
      <c r="I21" s="20">
        <v>73533.9340606</v>
      </c>
      <c r="J21" s="19">
        <v>0</v>
      </c>
      <c r="K21" s="20">
        <v>0</v>
      </c>
    </row>
    <row r="22" spans="1:11" ht="30">
      <c r="A22" s="7" t="s">
        <v>47</v>
      </c>
      <c r="B22" s="21" t="s">
        <v>48</v>
      </c>
      <c r="C22" s="14">
        <f>SUM($C$6:$C$21)</f>
        <v>313</v>
      </c>
      <c r="D22" s="14">
        <f>SUM($D$6:$D$21)</f>
        <v>7869942</v>
      </c>
      <c r="E22" s="10">
        <f>SUM($E$6:$E$21)</f>
        <v>642683.98626522</v>
      </c>
      <c r="F22" s="10">
        <f>SUM($F$6:$F$21)</f>
        <v>639117.59169243</v>
      </c>
      <c r="G22" s="10">
        <f>SUM($G$6:$G$21)</f>
        <v>3566.3945727899804</v>
      </c>
      <c r="H22" s="10">
        <f>SUM($H$6:$H$21)</f>
        <v>1386184.5406614197</v>
      </c>
      <c r="I22" s="10">
        <f>SUM($I$6:$I$21)</f>
        <v>1435469.62390221</v>
      </c>
      <c r="J22" s="14">
        <f>SUM($J$6:$J$21)</f>
        <v>20</v>
      </c>
      <c r="K22" s="10">
        <f>SUM($K$6:$K$21)</f>
        <v>724.8494000000001</v>
      </c>
    </row>
    <row r="23" spans="1:11" ht="15">
      <c r="A23" s="4"/>
      <c r="B23" s="6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ht="15">
      <c r="A25" s="17" t="s">
        <v>15</v>
      </c>
      <c r="B25" s="18" t="s">
        <v>51</v>
      </c>
      <c r="C25" s="19">
        <v>11</v>
      </c>
      <c r="D25" s="19">
        <v>1556671</v>
      </c>
      <c r="E25" s="20">
        <v>660.10388246</v>
      </c>
      <c r="F25" s="20">
        <v>450.51113436</v>
      </c>
      <c r="G25" s="20">
        <v>209.5927481</v>
      </c>
      <c r="H25" s="20">
        <v>24436.682184</v>
      </c>
      <c r="I25" s="20">
        <v>24074.1145696</v>
      </c>
      <c r="J25" s="19">
        <v>0</v>
      </c>
      <c r="K25" s="20">
        <v>0</v>
      </c>
    </row>
    <row r="26" spans="1:11" ht="15">
      <c r="A26" s="17" t="s">
        <v>17</v>
      </c>
      <c r="B26" s="18" t="s">
        <v>52</v>
      </c>
      <c r="C26" s="19">
        <v>33</v>
      </c>
      <c r="D26" s="19">
        <v>10899563</v>
      </c>
      <c r="E26" s="20">
        <v>3795.25403619</v>
      </c>
      <c r="F26" s="20">
        <v>3247.92803622</v>
      </c>
      <c r="G26" s="20">
        <v>547.32599997</v>
      </c>
      <c r="H26" s="20">
        <v>194854.78568569</v>
      </c>
      <c r="I26" s="20">
        <v>194095.73196654</v>
      </c>
      <c r="J26" s="19">
        <v>0</v>
      </c>
      <c r="K26" s="20">
        <v>0</v>
      </c>
    </row>
    <row r="27" spans="1:11" ht="15">
      <c r="A27" s="17" t="s">
        <v>19</v>
      </c>
      <c r="B27" s="18" t="s">
        <v>53</v>
      </c>
      <c r="C27" s="19">
        <v>28</v>
      </c>
      <c r="D27" s="19">
        <v>5273746</v>
      </c>
      <c r="E27" s="20">
        <v>2119.1654151</v>
      </c>
      <c r="F27" s="20">
        <v>1318.51389809</v>
      </c>
      <c r="G27" s="20">
        <v>800.65151701</v>
      </c>
      <c r="H27" s="20">
        <v>87752.898707</v>
      </c>
      <c r="I27" s="20">
        <v>86171.80788223</v>
      </c>
      <c r="J27" s="19">
        <v>0</v>
      </c>
      <c r="K27" s="20">
        <v>0</v>
      </c>
    </row>
    <row r="28" spans="1:11" ht="15">
      <c r="A28" s="17" t="s">
        <v>21</v>
      </c>
      <c r="B28" s="18" t="s">
        <v>54</v>
      </c>
      <c r="C28" s="19">
        <v>27</v>
      </c>
      <c r="D28" s="19">
        <v>7127085</v>
      </c>
      <c r="E28" s="20">
        <v>4036.22547122</v>
      </c>
      <c r="F28" s="20">
        <v>2307.15630979</v>
      </c>
      <c r="G28" s="20">
        <v>1729.06916143</v>
      </c>
      <c r="H28" s="20">
        <v>134925.31452298</v>
      </c>
      <c r="I28" s="20">
        <v>132181.09438565</v>
      </c>
      <c r="J28" s="19">
        <v>0</v>
      </c>
      <c r="K28" s="20">
        <v>0</v>
      </c>
    </row>
    <row r="29" spans="1:11" ht="15">
      <c r="A29" s="17" t="s">
        <v>23</v>
      </c>
      <c r="B29" s="18" t="s">
        <v>55</v>
      </c>
      <c r="C29" s="19">
        <v>24</v>
      </c>
      <c r="D29" s="19">
        <v>5544829</v>
      </c>
      <c r="E29" s="20">
        <v>2575.84203688</v>
      </c>
      <c r="F29" s="20">
        <v>1870.69991715</v>
      </c>
      <c r="G29" s="20">
        <v>705.14211973</v>
      </c>
      <c r="H29" s="20">
        <v>85957.2124183</v>
      </c>
      <c r="I29" s="20">
        <v>83501.6750748</v>
      </c>
      <c r="J29" s="19">
        <v>0</v>
      </c>
      <c r="K29" s="20">
        <v>0</v>
      </c>
    </row>
    <row r="30" spans="1:11" ht="15">
      <c r="A30" s="17" t="s">
        <v>25</v>
      </c>
      <c r="B30" s="18" t="s">
        <v>56</v>
      </c>
      <c r="C30" s="19">
        <v>8</v>
      </c>
      <c r="D30" s="19">
        <v>537732</v>
      </c>
      <c r="E30" s="20">
        <v>162.73616618</v>
      </c>
      <c r="F30" s="20">
        <v>123.08455805</v>
      </c>
      <c r="G30" s="20">
        <v>39.65160813</v>
      </c>
      <c r="H30" s="20">
        <v>8397.4652691</v>
      </c>
      <c r="I30" s="20">
        <v>8254.4304943</v>
      </c>
      <c r="J30" s="19">
        <v>0</v>
      </c>
      <c r="K30" s="20">
        <v>0</v>
      </c>
    </row>
    <row r="31" spans="1:11" ht="15">
      <c r="A31" s="17" t="s">
        <v>27</v>
      </c>
      <c r="B31" s="18" t="s">
        <v>57</v>
      </c>
      <c r="C31" s="19">
        <v>19</v>
      </c>
      <c r="D31" s="19">
        <v>3805543</v>
      </c>
      <c r="E31" s="20">
        <v>1311.57539799</v>
      </c>
      <c r="F31" s="20">
        <v>1426.45628718</v>
      </c>
      <c r="G31" s="20">
        <v>-114.88088919</v>
      </c>
      <c r="H31" s="20">
        <v>69008.11977608</v>
      </c>
      <c r="I31" s="20">
        <v>67516.93392817</v>
      </c>
      <c r="J31" s="19">
        <v>0</v>
      </c>
      <c r="K31" s="20">
        <v>0</v>
      </c>
    </row>
    <row r="32" spans="1:11" ht="15">
      <c r="A32" s="17" t="s">
        <v>29</v>
      </c>
      <c r="B32" s="18" t="s">
        <v>58</v>
      </c>
      <c r="C32" s="19">
        <v>26</v>
      </c>
      <c r="D32" s="19">
        <v>4115326</v>
      </c>
      <c r="E32" s="20">
        <v>2247.65349168</v>
      </c>
      <c r="F32" s="20">
        <v>1678.65823182</v>
      </c>
      <c r="G32" s="20">
        <v>568.99525986</v>
      </c>
      <c r="H32" s="20">
        <v>77763.59166189</v>
      </c>
      <c r="I32" s="20">
        <v>76974.27503679</v>
      </c>
      <c r="J32" s="19">
        <v>0</v>
      </c>
      <c r="K32" s="20">
        <v>0</v>
      </c>
    </row>
    <row r="33" spans="1:11" ht="15">
      <c r="A33" s="17" t="s">
        <v>31</v>
      </c>
      <c r="B33" s="18" t="s">
        <v>59</v>
      </c>
      <c r="C33" s="19">
        <v>108</v>
      </c>
      <c r="D33" s="19">
        <v>8538521</v>
      </c>
      <c r="E33" s="20">
        <v>4584.4999967</v>
      </c>
      <c r="F33" s="20">
        <v>3377.12705276</v>
      </c>
      <c r="G33" s="20">
        <v>1207.37294394</v>
      </c>
      <c r="H33" s="20">
        <v>114683.65488303</v>
      </c>
      <c r="I33" s="20">
        <v>113050.90446909</v>
      </c>
      <c r="J33" s="19">
        <v>0</v>
      </c>
      <c r="K33" s="20">
        <v>0</v>
      </c>
    </row>
    <row r="34" spans="1:11" ht="15">
      <c r="A34" s="17" t="s">
        <v>33</v>
      </c>
      <c r="B34" s="18" t="s">
        <v>60</v>
      </c>
      <c r="C34" s="19">
        <v>42</v>
      </c>
      <c r="D34" s="19">
        <v>12758592</v>
      </c>
      <c r="E34" s="20">
        <v>1255.54267849</v>
      </c>
      <c r="F34" s="20">
        <v>2047.40163578</v>
      </c>
      <c r="G34" s="20">
        <v>-791.85895729</v>
      </c>
      <c r="H34" s="20">
        <v>135623.99944064</v>
      </c>
      <c r="I34" s="20">
        <v>135052.21703405</v>
      </c>
      <c r="J34" s="19">
        <v>0</v>
      </c>
      <c r="K34" s="20">
        <v>0</v>
      </c>
    </row>
    <row r="35" spans="1:11" ht="15">
      <c r="A35" s="17" t="s">
        <v>35</v>
      </c>
      <c r="B35" s="18" t="s">
        <v>61</v>
      </c>
      <c r="C35" s="19">
        <v>25</v>
      </c>
      <c r="D35" s="19">
        <v>8755108</v>
      </c>
      <c r="E35" s="20">
        <v>4162.49435655</v>
      </c>
      <c r="F35" s="20">
        <v>3075.38410193</v>
      </c>
      <c r="G35" s="20">
        <v>1087.11025462</v>
      </c>
      <c r="H35" s="20">
        <v>176621.76054137</v>
      </c>
      <c r="I35" s="20">
        <v>174779.56589282</v>
      </c>
      <c r="J35" s="19">
        <v>0</v>
      </c>
      <c r="K35" s="20">
        <v>0</v>
      </c>
    </row>
    <row r="36" spans="1:11" ht="15">
      <c r="A36" s="7" t="s">
        <v>47</v>
      </c>
      <c r="B36" s="7" t="s">
        <v>62</v>
      </c>
      <c r="C36" s="14">
        <f>SUM($C$25:$C$35)</f>
        <v>351</v>
      </c>
      <c r="D36" s="14">
        <f>SUM($D$25:$D$35)</f>
        <v>68912716</v>
      </c>
      <c r="E36" s="10">
        <f>SUM($E$25:$E$35)</f>
        <v>26911.09292944</v>
      </c>
      <c r="F36" s="10">
        <f>SUM($F$25:$F$35)</f>
        <v>20922.92116313</v>
      </c>
      <c r="G36" s="10">
        <f>SUM($G$25:$G$35)</f>
        <v>5988.171766310001</v>
      </c>
      <c r="H36" s="10">
        <f>SUM($H$25:$H$35)</f>
        <v>1110025.48509008</v>
      </c>
      <c r="I36" s="10">
        <f>SUM($I$25:$I$35)</f>
        <v>1095652.75073404</v>
      </c>
      <c r="J36" s="14">
        <f>SUM($J$25:$J$35)</f>
        <v>0</v>
      </c>
      <c r="K36" s="10">
        <f>SUM($K$25:$K$35)</f>
        <v>0</v>
      </c>
    </row>
    <row r="37" spans="1:11" ht="15">
      <c r="A37" s="4"/>
      <c r="B37" s="6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ht="15">
      <c r="A39" s="17" t="s">
        <v>15</v>
      </c>
      <c r="B39" s="18" t="s">
        <v>65</v>
      </c>
      <c r="C39" s="19">
        <v>22</v>
      </c>
      <c r="D39" s="19">
        <v>408857</v>
      </c>
      <c r="E39" s="20">
        <v>885.52126196</v>
      </c>
      <c r="F39" s="20">
        <v>251.51396475</v>
      </c>
      <c r="G39" s="20">
        <v>634.00729721</v>
      </c>
      <c r="H39" s="20">
        <v>14563.55247566</v>
      </c>
      <c r="I39" s="20">
        <v>14277.09235427</v>
      </c>
      <c r="J39" s="19">
        <v>2</v>
      </c>
      <c r="K39" s="20">
        <v>43.77</v>
      </c>
    </row>
    <row r="40" spans="1:11" ht="15">
      <c r="A40" s="17" t="s">
        <v>17</v>
      </c>
      <c r="B40" s="18" t="s">
        <v>66</v>
      </c>
      <c r="C40" s="19">
        <v>34</v>
      </c>
      <c r="D40" s="19">
        <v>4767992</v>
      </c>
      <c r="E40" s="20">
        <v>2470.62335657</v>
      </c>
      <c r="F40" s="20">
        <v>2772.1120575</v>
      </c>
      <c r="G40" s="20">
        <v>-301.48870093</v>
      </c>
      <c r="H40" s="20">
        <v>131474.84627363</v>
      </c>
      <c r="I40" s="20">
        <v>131356.08668155</v>
      </c>
      <c r="J40" s="19">
        <v>2</v>
      </c>
      <c r="K40" s="20">
        <v>9.3273</v>
      </c>
    </row>
    <row r="41" spans="1:11" ht="15">
      <c r="A41" s="17" t="s">
        <v>19</v>
      </c>
      <c r="B41" s="18" t="s">
        <v>67</v>
      </c>
      <c r="C41" s="19">
        <v>24</v>
      </c>
      <c r="D41" s="19">
        <v>2950326</v>
      </c>
      <c r="E41" s="20">
        <v>4380.56259222</v>
      </c>
      <c r="F41" s="20">
        <v>2323.68234577</v>
      </c>
      <c r="G41" s="20">
        <v>2056.88024645</v>
      </c>
      <c r="H41" s="20">
        <v>119262.07733178</v>
      </c>
      <c r="I41" s="20">
        <v>119643.3387442</v>
      </c>
      <c r="J41" s="19">
        <v>0</v>
      </c>
      <c r="K41" s="20">
        <v>0</v>
      </c>
    </row>
    <row r="42" spans="1:11" ht="15">
      <c r="A42" s="17" t="s">
        <v>21</v>
      </c>
      <c r="B42" s="18" t="s">
        <v>68</v>
      </c>
      <c r="C42" s="19">
        <v>10</v>
      </c>
      <c r="D42" s="19">
        <v>729990</v>
      </c>
      <c r="E42" s="20">
        <v>463.45451705</v>
      </c>
      <c r="F42" s="20">
        <v>374.41693512</v>
      </c>
      <c r="G42" s="20">
        <v>89.03758193</v>
      </c>
      <c r="H42" s="20">
        <v>16072.70018282</v>
      </c>
      <c r="I42" s="20">
        <v>16905.44567104</v>
      </c>
      <c r="J42" s="19">
        <v>0</v>
      </c>
      <c r="K42" s="20">
        <v>0</v>
      </c>
    </row>
    <row r="43" spans="1:11" ht="15">
      <c r="A43" s="17" t="s">
        <v>23</v>
      </c>
      <c r="B43" s="18" t="s">
        <v>69</v>
      </c>
      <c r="C43" s="19">
        <v>27</v>
      </c>
      <c r="D43" s="19">
        <v>537413</v>
      </c>
      <c r="E43" s="20">
        <v>14520.29904485</v>
      </c>
      <c r="F43" s="20">
        <v>5460.73258597</v>
      </c>
      <c r="G43" s="20">
        <v>9059.56645888</v>
      </c>
      <c r="H43" s="20">
        <v>94840.94852787</v>
      </c>
      <c r="I43" s="20">
        <v>98210.8604673</v>
      </c>
      <c r="J43" s="19">
        <v>0</v>
      </c>
      <c r="K43" s="20">
        <v>0</v>
      </c>
    </row>
    <row r="44" spans="1:11" ht="15">
      <c r="A44" s="17" t="s">
        <v>25</v>
      </c>
      <c r="B44" s="18" t="s">
        <v>70</v>
      </c>
      <c r="C44" s="19">
        <v>23</v>
      </c>
      <c r="D44" s="19">
        <v>296255</v>
      </c>
      <c r="E44" s="20">
        <v>1166.87837651</v>
      </c>
      <c r="F44" s="20">
        <v>343.41422822</v>
      </c>
      <c r="G44" s="20">
        <v>823.46414829</v>
      </c>
      <c r="H44" s="20">
        <v>11379.88823365</v>
      </c>
      <c r="I44" s="20">
        <v>11292.1764576</v>
      </c>
      <c r="J44" s="19">
        <v>2</v>
      </c>
      <c r="K44" s="20">
        <v>25.8129</v>
      </c>
    </row>
    <row r="45" spans="1:11" ht="15">
      <c r="A45" s="7" t="s">
        <v>47</v>
      </c>
      <c r="B45" s="7" t="s">
        <v>71</v>
      </c>
      <c r="C45" s="14">
        <f>SUM($C$39:$C$44)</f>
        <v>140</v>
      </c>
      <c r="D45" s="14">
        <f>SUM($D$39:$D$44)</f>
        <v>9690833</v>
      </c>
      <c r="E45" s="10">
        <f>SUM($E$39:$E$44)</f>
        <v>23887.33914916</v>
      </c>
      <c r="F45" s="10">
        <f>SUM($F$39:$F$44)</f>
        <v>11525.872117329998</v>
      </c>
      <c r="G45" s="10">
        <f>SUM($G$39:$G$44)</f>
        <v>12361.46703183</v>
      </c>
      <c r="H45" s="10">
        <f>SUM($H$39:$H$44)</f>
        <v>387594.01302541</v>
      </c>
      <c r="I45" s="10">
        <f>SUM($I$39:$I$44)</f>
        <v>391685.00037595996</v>
      </c>
      <c r="J45" s="14">
        <f>SUM($J$39:$J$44)</f>
        <v>6</v>
      </c>
      <c r="K45" s="10">
        <f>SUM($K$39:$K$44)</f>
        <v>78.9102</v>
      </c>
    </row>
    <row r="46" spans="1:11" ht="15">
      <c r="A46" s="4"/>
      <c r="B46" s="6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ht="15">
      <c r="A48" s="17" t="s">
        <v>15</v>
      </c>
      <c r="B48" s="18" t="s">
        <v>74</v>
      </c>
      <c r="C48" s="19">
        <v>25</v>
      </c>
      <c r="D48" s="19">
        <v>2635896</v>
      </c>
      <c r="E48" s="20">
        <v>204.42430702</v>
      </c>
      <c r="F48" s="20">
        <v>150.907869</v>
      </c>
      <c r="G48" s="20">
        <v>53.51643802</v>
      </c>
      <c r="H48" s="20">
        <v>14741.6059736</v>
      </c>
      <c r="I48" s="20">
        <v>14636.3524613</v>
      </c>
      <c r="J48" s="19">
        <v>0</v>
      </c>
      <c r="K48" s="20">
        <v>0</v>
      </c>
    </row>
    <row r="49" spans="1:11" ht="15">
      <c r="A49" s="17" t="s">
        <v>17</v>
      </c>
      <c r="B49" s="18" t="s">
        <v>75</v>
      </c>
      <c r="C49" s="19">
        <v>10</v>
      </c>
      <c r="D49" s="19">
        <v>2882036</v>
      </c>
      <c r="E49" s="20">
        <v>84.09635677</v>
      </c>
      <c r="F49" s="20">
        <v>41.42492387</v>
      </c>
      <c r="G49" s="20">
        <v>42.6714329</v>
      </c>
      <c r="H49" s="20">
        <v>11790.44418244</v>
      </c>
      <c r="I49" s="20">
        <v>11647.94251934</v>
      </c>
      <c r="J49" s="19">
        <v>0</v>
      </c>
      <c r="K49" s="20">
        <v>0</v>
      </c>
    </row>
    <row r="50" spans="1:11" ht="15">
      <c r="A50" s="7" t="s">
        <v>47</v>
      </c>
      <c r="B50" s="7" t="s">
        <v>76</v>
      </c>
      <c r="C50" s="14">
        <f>SUM($C$48:$C$49)</f>
        <v>35</v>
      </c>
      <c r="D50" s="14">
        <f>SUM($D$48:$D$49)</f>
        <v>5517932</v>
      </c>
      <c r="E50" s="10">
        <f>SUM($E$48:$E$49)</f>
        <v>288.52066378999996</v>
      </c>
      <c r="F50" s="10">
        <f>SUM($F$48:$F$49)</f>
        <v>192.33279287</v>
      </c>
      <c r="G50" s="10">
        <f>SUM($G$48:$G$49)</f>
        <v>96.18787092</v>
      </c>
      <c r="H50" s="10">
        <f>SUM($H$48:$H$49)</f>
        <v>26532.05015604</v>
      </c>
      <c r="I50" s="10">
        <f>SUM($I$48:$I$49)</f>
        <v>26284.29498064</v>
      </c>
      <c r="J50" s="14">
        <f>SUM($J$48:$J$49)</f>
        <v>0</v>
      </c>
      <c r="K50" s="10">
        <f>SUM($K$48:$K$49)</f>
        <v>0</v>
      </c>
    </row>
    <row r="51" spans="1:11" ht="15">
      <c r="A51" s="4"/>
      <c r="B51" s="6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ht="15">
      <c r="A53" s="17" t="s">
        <v>15</v>
      </c>
      <c r="B53" s="18" t="s">
        <v>79</v>
      </c>
      <c r="C53" s="19">
        <v>49</v>
      </c>
      <c r="D53" s="19">
        <v>1341913</v>
      </c>
      <c r="E53" s="20">
        <v>2320.11007069</v>
      </c>
      <c r="F53" s="20">
        <v>633.43870775</v>
      </c>
      <c r="G53" s="20">
        <v>1686.67136294</v>
      </c>
      <c r="H53" s="20">
        <v>24946.69509869</v>
      </c>
      <c r="I53" s="20">
        <v>24134.29195529</v>
      </c>
      <c r="J53" s="19">
        <v>0</v>
      </c>
      <c r="K53" s="20">
        <v>0</v>
      </c>
    </row>
    <row r="54" spans="1:11" ht="15">
      <c r="A54" s="17" t="s">
        <v>17</v>
      </c>
      <c r="B54" s="18" t="s">
        <v>80</v>
      </c>
      <c r="C54" s="19">
        <v>11</v>
      </c>
      <c r="D54" s="19">
        <v>1832124</v>
      </c>
      <c r="E54" s="20">
        <v>672.8068975</v>
      </c>
      <c r="F54" s="20">
        <v>313.15176286</v>
      </c>
      <c r="G54" s="20">
        <v>359.65513464</v>
      </c>
      <c r="H54" s="20">
        <v>16225.1425853</v>
      </c>
      <c r="I54" s="20">
        <v>16508.87943008</v>
      </c>
      <c r="J54" s="19">
        <v>0</v>
      </c>
      <c r="K54" s="20">
        <v>0</v>
      </c>
    </row>
    <row r="55" spans="1:11" ht="15">
      <c r="A55" s="17" t="s">
        <v>19</v>
      </c>
      <c r="B55" s="18" t="s">
        <v>81</v>
      </c>
      <c r="C55" s="19">
        <v>97</v>
      </c>
      <c r="D55" s="19">
        <v>5381634</v>
      </c>
      <c r="E55" s="20">
        <v>7549.6282603</v>
      </c>
      <c r="F55" s="20">
        <v>4537.03066318</v>
      </c>
      <c r="G55" s="20">
        <v>3012.59759712</v>
      </c>
      <c r="H55" s="20">
        <v>306319.0379845</v>
      </c>
      <c r="I55" s="20">
        <v>304210.0715154</v>
      </c>
      <c r="J55" s="19">
        <v>0</v>
      </c>
      <c r="K55" s="20">
        <v>0</v>
      </c>
    </row>
    <row r="56" spans="1:11" ht="15">
      <c r="A56" s="17" t="s">
        <v>21</v>
      </c>
      <c r="B56" s="18" t="s">
        <v>82</v>
      </c>
      <c r="C56" s="19">
        <v>36</v>
      </c>
      <c r="D56" s="19">
        <v>879037</v>
      </c>
      <c r="E56" s="20">
        <v>1060.37606709</v>
      </c>
      <c r="F56" s="20">
        <v>268.87234026</v>
      </c>
      <c r="G56" s="20">
        <v>791.50372683</v>
      </c>
      <c r="H56" s="20">
        <v>17863.83500741</v>
      </c>
      <c r="I56" s="20">
        <v>16974.75788499</v>
      </c>
      <c r="J56" s="19">
        <v>0</v>
      </c>
      <c r="K56" s="20">
        <v>0</v>
      </c>
    </row>
    <row r="57" spans="1:11" ht="15">
      <c r="A57" s="7" t="s">
        <v>47</v>
      </c>
      <c r="B57" s="7" t="s">
        <v>83</v>
      </c>
      <c r="C57" s="14">
        <f>SUM($C$53:$C$56)</f>
        <v>193</v>
      </c>
      <c r="D57" s="14">
        <f>SUM($D$53:$D$56)</f>
        <v>9434708</v>
      </c>
      <c r="E57" s="10">
        <f>SUM($E$53:$E$56)</f>
        <v>11602.92129558</v>
      </c>
      <c r="F57" s="10">
        <f>SUM($F$53:$F$56)</f>
        <v>5752.49347405</v>
      </c>
      <c r="G57" s="10">
        <f>SUM($G$53:$G$56)</f>
        <v>5850.42782153</v>
      </c>
      <c r="H57" s="10">
        <f>SUM($H$53:$H$56)</f>
        <v>365354.7106759</v>
      </c>
      <c r="I57" s="10">
        <f>SUM($I$53:$I$56)</f>
        <v>361828.00078576006</v>
      </c>
      <c r="J57" s="14">
        <f>SUM($J$53:$J$56)</f>
        <v>0</v>
      </c>
      <c r="K57" s="10">
        <f>SUM($K$53:$K$56)</f>
        <v>0</v>
      </c>
    </row>
    <row r="58" spans="1:11" ht="15">
      <c r="A58" s="4"/>
      <c r="B58" s="6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8" t="s">
        <v>47</v>
      </c>
      <c r="B59" s="8" t="s">
        <v>84</v>
      </c>
      <c r="C59" s="16">
        <f>SUM($C$6:$C$21)+SUM($C$25:$C$35)+SUM($C$39:$C$44)+SUM($C$48:$C$49)+SUM($C$53:$C$56)</f>
        <v>1032</v>
      </c>
      <c r="D59" s="16">
        <f>SUM($D$6:$D$21)+SUM($D$25:$D$35)+SUM($D$39:$D$44)+SUM($D$48:$D$49)+SUM($D$53:$D$56)</f>
        <v>101426131</v>
      </c>
      <c r="E59" s="12">
        <f>SUM($E$6:$E$21)+SUM($E$25:$E$35)+SUM($E$39:$E$44)+SUM($E$48:$E$49)+SUM($E$53:$E$56)</f>
        <v>705373.86030319</v>
      </c>
      <c r="F59" s="12">
        <f>SUM($F$6:$F$21)+SUM($F$25:$F$35)+SUM($F$39:$F$44)+SUM($F$48:$F$49)+SUM($F$53:$F$56)</f>
        <v>677511.2112398099</v>
      </c>
      <c r="G59" s="12">
        <f>SUM($G$6:$G$21)+SUM($G$25:$G$35)+SUM($G$39:$G$44)+SUM($G$48:$G$49)+SUM($G$53:$G$56)</f>
        <v>27862.64906337998</v>
      </c>
      <c r="H59" s="12">
        <f>SUM($H$6:$H$21)+SUM($H$25:$H$35)+SUM($H$39:$H$44)+SUM($H$48:$H$49)+SUM($H$53:$H$56)</f>
        <v>3275690.7996088495</v>
      </c>
      <c r="I59" s="12">
        <f>SUM($I$6:$I$21)+SUM($I$25:$I$35)+SUM($I$39:$I$44)+SUM($I$48:$I$49)+SUM($I$53:$I$56)</f>
        <v>3310919.6707786103</v>
      </c>
      <c r="J59" s="16">
        <f>SUM($J$6:$J$21)+SUM($J$25:$J$35)+SUM($J$39:$J$44)+SUM($J$48:$J$49)+SUM($J$53:$J$56)</f>
        <v>26</v>
      </c>
      <c r="K59" s="12">
        <f>SUM($K$6:$K$21)+SUM($K$25:$K$35)+SUM($K$39:$K$44)+SUM($K$48:$K$49)+SUM($K$53:$K$56)</f>
        <v>803.7596000000001</v>
      </c>
    </row>
    <row r="60" spans="1:11" ht="15">
      <c r="A60" s="4"/>
      <c r="B60" s="6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ht="15">
      <c r="A63" s="17" t="s">
        <v>15</v>
      </c>
      <c r="B63" s="18" t="s">
        <v>87</v>
      </c>
      <c r="C63" s="19">
        <v>413</v>
      </c>
      <c r="D63" s="19">
        <v>286723</v>
      </c>
      <c r="E63" s="20">
        <v>732.02470899</v>
      </c>
      <c r="F63" s="20">
        <v>11268.5036342</v>
      </c>
      <c r="G63" s="20">
        <v>-10536.47892521</v>
      </c>
      <c r="H63" s="20">
        <v>69526.03405938</v>
      </c>
      <c r="I63" s="20">
        <v>75402.65794572</v>
      </c>
      <c r="J63" s="19">
        <v>0</v>
      </c>
      <c r="K63" s="20">
        <v>0</v>
      </c>
    </row>
    <row r="64" spans="1:11" ht="15">
      <c r="A64" s="17" t="s">
        <v>17</v>
      </c>
      <c r="B64" s="18" t="s">
        <v>88</v>
      </c>
      <c r="C64" s="19">
        <v>14</v>
      </c>
      <c r="D64" s="19">
        <v>32900</v>
      </c>
      <c r="E64" s="20">
        <v>0</v>
      </c>
      <c r="F64" s="20">
        <v>125.47004313</v>
      </c>
      <c r="G64" s="20">
        <v>-125.47004313</v>
      </c>
      <c r="H64" s="20">
        <v>1667.2438711</v>
      </c>
      <c r="I64" s="20">
        <v>1682.3074114</v>
      </c>
      <c r="J64" s="19">
        <v>0</v>
      </c>
      <c r="K64" s="20">
        <v>0</v>
      </c>
    </row>
    <row r="65" spans="1:11" ht="15">
      <c r="A65" s="17" t="s">
        <v>19</v>
      </c>
      <c r="B65" s="18" t="s">
        <v>89</v>
      </c>
      <c r="C65" s="19">
        <v>8</v>
      </c>
      <c r="D65" s="19">
        <v>80</v>
      </c>
      <c r="E65" s="20">
        <v>0</v>
      </c>
      <c r="F65" s="20">
        <v>0</v>
      </c>
      <c r="G65" s="20">
        <v>0</v>
      </c>
      <c r="H65" s="20">
        <v>1978.9997087</v>
      </c>
      <c r="I65" s="20">
        <v>1975.0836167</v>
      </c>
      <c r="J65" s="19">
        <v>0</v>
      </c>
      <c r="K65" s="20">
        <v>0</v>
      </c>
    </row>
    <row r="66" spans="1:11" ht="15">
      <c r="A66" s="17" t="s">
        <v>21</v>
      </c>
      <c r="B66" s="18" t="s">
        <v>90</v>
      </c>
      <c r="C66" s="19">
        <v>2</v>
      </c>
      <c r="D66" s="19">
        <v>1293</v>
      </c>
      <c r="E66" s="20">
        <v>0</v>
      </c>
      <c r="F66" s="20">
        <v>499.2976437</v>
      </c>
      <c r="G66" s="20">
        <v>-499.2976437</v>
      </c>
      <c r="H66" s="20">
        <v>104.41</v>
      </c>
      <c r="I66" s="20">
        <v>375.288088</v>
      </c>
      <c r="J66" s="19">
        <v>0</v>
      </c>
      <c r="K66" s="20">
        <v>0</v>
      </c>
    </row>
    <row r="67" spans="1:11" ht="15">
      <c r="A67" s="7" t="s">
        <v>47</v>
      </c>
      <c r="B67" s="7" t="s">
        <v>91</v>
      </c>
      <c r="C67" s="14">
        <f>SUM($C$63:$C$66)</f>
        <v>437</v>
      </c>
      <c r="D67" s="14">
        <f>SUM($D$63:$D$66)</f>
        <v>320996</v>
      </c>
      <c r="E67" s="10">
        <f>SUM($E$63:$E$66)</f>
        <v>732.02470899</v>
      </c>
      <c r="F67" s="10">
        <f>SUM($F$63:$F$66)</f>
        <v>11893.27132103</v>
      </c>
      <c r="G67" s="10">
        <f>SUM($G$63:$G$66)</f>
        <v>-11161.24661204</v>
      </c>
      <c r="H67" s="10">
        <f>SUM($H$63:$H$66)</f>
        <v>73276.68763918</v>
      </c>
      <c r="I67" s="10">
        <f>SUM($I$63:$I$66)</f>
        <v>79435.33706182</v>
      </c>
      <c r="J67" s="14">
        <f>SUM($J$63:$J$66)</f>
        <v>0</v>
      </c>
      <c r="K67" s="10">
        <f>SUM($K$63:$K$66)</f>
        <v>0</v>
      </c>
    </row>
    <row r="68" spans="1:11" ht="15">
      <c r="A68" s="4"/>
      <c r="B68" s="6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ht="15">
      <c r="A70" s="17" t="s">
        <v>15</v>
      </c>
      <c r="B70" s="18" t="s">
        <v>60</v>
      </c>
      <c r="C70" s="19">
        <v>25</v>
      </c>
      <c r="D70" s="19">
        <v>414688</v>
      </c>
      <c r="E70" s="20">
        <v>0</v>
      </c>
      <c r="F70" s="20">
        <v>99.30335152</v>
      </c>
      <c r="G70" s="20">
        <v>-99.30335152</v>
      </c>
      <c r="H70" s="20">
        <v>4897.0340259</v>
      </c>
      <c r="I70" s="20">
        <v>4880.0092682</v>
      </c>
      <c r="J70" s="19">
        <v>0</v>
      </c>
      <c r="K70" s="20">
        <v>0</v>
      </c>
    </row>
    <row r="71" spans="1:11" ht="15">
      <c r="A71" s="17" t="s">
        <v>17</v>
      </c>
      <c r="B71" s="18" t="s">
        <v>92</v>
      </c>
      <c r="C71" s="19">
        <v>39</v>
      </c>
      <c r="D71" s="19">
        <v>433731</v>
      </c>
      <c r="E71" s="20">
        <v>0</v>
      </c>
      <c r="F71" s="20">
        <v>1280.11721126</v>
      </c>
      <c r="G71" s="20">
        <v>-1280.11721126</v>
      </c>
      <c r="H71" s="20">
        <v>12897.49327884</v>
      </c>
      <c r="I71" s="20">
        <v>15019.47373647</v>
      </c>
      <c r="J71" s="19">
        <v>0</v>
      </c>
      <c r="K71" s="20">
        <v>0</v>
      </c>
    </row>
    <row r="72" spans="1:11" ht="15">
      <c r="A72" s="7" t="s">
        <v>47</v>
      </c>
      <c r="B72" s="7" t="s">
        <v>93</v>
      </c>
      <c r="C72" s="14">
        <f>SUM($C$70:$C$71)</f>
        <v>64</v>
      </c>
      <c r="D72" s="14">
        <f>SUM($D$70:$D$71)</f>
        <v>848419</v>
      </c>
      <c r="E72" s="10">
        <f>SUM($E$70:$E$71)</f>
        <v>0</v>
      </c>
      <c r="F72" s="10">
        <f>SUM($F$70:$F$71)</f>
        <v>1379.42056278</v>
      </c>
      <c r="G72" s="10">
        <f>SUM($G$70:$G$71)</f>
        <v>-1379.42056278</v>
      </c>
      <c r="H72" s="10">
        <f>SUM($H$70:$H$71)</f>
        <v>17794.52730474</v>
      </c>
      <c r="I72" s="10">
        <f>SUM($I$70:$I$71)</f>
        <v>19899.48300467</v>
      </c>
      <c r="J72" s="14">
        <f>SUM($J$70:$J$71)</f>
        <v>0</v>
      </c>
      <c r="K72" s="10">
        <f>SUM($K$70:$K$71)</f>
        <v>0</v>
      </c>
    </row>
    <row r="73" spans="1:11" ht="15">
      <c r="A73" s="4"/>
      <c r="B73" s="5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ht="15.75">
      <c r="A74" s="22" t="s">
        <v>63</v>
      </c>
      <c r="B74" s="23" t="s">
        <v>78</v>
      </c>
      <c r="C74" s="19">
        <v>0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19">
        <v>0</v>
      </c>
      <c r="K74" s="20">
        <v>0</v>
      </c>
    </row>
    <row r="75" spans="1:11" ht="15">
      <c r="A75" s="4"/>
      <c r="B75" s="4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8" t="s">
        <v>47</v>
      </c>
      <c r="B76" s="8" t="s">
        <v>94</v>
      </c>
      <c r="C76" s="16">
        <f>SUM($C$63:$C$66)+SUM($C$70:$C$71)+SUM($C$74:$C$74)</f>
        <v>501</v>
      </c>
      <c r="D76" s="16">
        <f>SUM($D$63:$D$66)+SUM($D$70:$D$71)+SUM($D$74:$D$74)</f>
        <v>1169415</v>
      </c>
      <c r="E76" s="12">
        <f>SUM($E$63:$E$66)+SUM($E$70:$E$71)+SUM($E$74:$E$74)</f>
        <v>732.02470899</v>
      </c>
      <c r="F76" s="12">
        <f>SUM($F$63:$F$66)+SUM($F$70:$F$71)+SUM($F$74:$F$74)</f>
        <v>13272.691883810001</v>
      </c>
      <c r="G76" s="12">
        <f>SUM($G$63:$G$66)+SUM($G$70:$G$71)+SUM($G$74:$G$74)</f>
        <v>-12540.66717482</v>
      </c>
      <c r="H76" s="12">
        <f>SUM($H$63:$H$66)+SUM($H$70:$H$71)+SUM($H$74:$H$74)</f>
        <v>91071.21494392</v>
      </c>
      <c r="I76" s="12">
        <f>SUM($I$63:$I$66)+SUM($I$70:$I$71)+SUM($I$74:$I$74)</f>
        <v>99334.82006649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4"/>
      <c r="B77" s="6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ht="15">
      <c r="A79" s="17" t="s">
        <v>13</v>
      </c>
      <c r="B79" s="18" t="s">
        <v>14</v>
      </c>
      <c r="C79" s="19">
        <v>21</v>
      </c>
      <c r="D79" s="19">
        <v>3360</v>
      </c>
      <c r="E79" s="20">
        <v>0.026</v>
      </c>
      <c r="F79" s="20">
        <v>1.7303</v>
      </c>
      <c r="G79" s="20">
        <v>-1.7043</v>
      </c>
      <c r="H79" s="20">
        <v>114.4807</v>
      </c>
      <c r="I79" s="20">
        <v>148.982</v>
      </c>
      <c r="J79" s="19">
        <v>0</v>
      </c>
      <c r="K79" s="20">
        <v>0</v>
      </c>
    </row>
    <row r="80" spans="1:11" ht="15">
      <c r="A80" s="4"/>
      <c r="B80" s="4"/>
      <c r="C80" s="15"/>
      <c r="D80" s="15"/>
      <c r="E80" s="11"/>
      <c r="F80" s="11"/>
      <c r="G80" s="11"/>
      <c r="H80" s="11"/>
      <c r="I80" s="11"/>
      <c r="J80" s="15"/>
      <c r="K80" s="11"/>
    </row>
    <row r="81" spans="1:11" ht="15">
      <c r="A81" s="17" t="s">
        <v>49</v>
      </c>
      <c r="B81" s="18" t="s">
        <v>50</v>
      </c>
      <c r="C81" s="19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19">
        <v>0</v>
      </c>
      <c r="K81" s="20">
        <v>0</v>
      </c>
    </row>
    <row r="82" spans="1:11" ht="15">
      <c r="A82" s="4"/>
      <c r="B82" s="4"/>
      <c r="C82" s="15"/>
      <c r="D82" s="15"/>
      <c r="E82" s="11"/>
      <c r="F82" s="11"/>
      <c r="G82" s="11"/>
      <c r="H82" s="11"/>
      <c r="I82" s="11"/>
      <c r="J82" s="15"/>
      <c r="K82" s="11"/>
    </row>
    <row r="83" spans="1:11" ht="15">
      <c r="A83" s="17" t="s">
        <v>63</v>
      </c>
      <c r="B83" s="18" t="s">
        <v>78</v>
      </c>
      <c r="C83" s="19">
        <v>0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19">
        <v>0</v>
      </c>
      <c r="K83" s="20">
        <v>0</v>
      </c>
    </row>
    <row r="84" spans="1:11" ht="15">
      <c r="A84" s="4"/>
      <c r="B84" s="4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8" t="s">
        <v>47</v>
      </c>
      <c r="B85" s="8" t="s">
        <v>97</v>
      </c>
      <c r="C85" s="16">
        <f>SUM($C$79:$C$83)</f>
        <v>21</v>
      </c>
      <c r="D85" s="16">
        <f>SUM($D$79:$D$83)</f>
        <v>3360</v>
      </c>
      <c r="E85" s="12">
        <f>SUM($E$79:$E$83)</f>
        <v>0.026</v>
      </c>
      <c r="F85" s="12">
        <f>SUM($F$79:$F$83)</f>
        <v>1.7303</v>
      </c>
      <c r="G85" s="12">
        <f>SUM($G$79:$G$83)</f>
        <v>-1.7043</v>
      </c>
      <c r="H85" s="12">
        <f>SUM($H$79:$H$83)</f>
        <v>114.4807</v>
      </c>
      <c r="I85" s="12">
        <f>SUM($I$79:$I$83)</f>
        <v>148.982</v>
      </c>
      <c r="J85" s="16">
        <f>SUM($J$79:$J$83)</f>
        <v>0</v>
      </c>
      <c r="K85" s="12">
        <f>SUM($K$79:$K$83)</f>
        <v>0</v>
      </c>
    </row>
    <row r="86" spans="1:11" ht="15">
      <c r="A86" s="4"/>
      <c r="B86" s="5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8" t="s">
        <v>47</v>
      </c>
      <c r="B87" s="8" t="s">
        <v>98</v>
      </c>
      <c r="C87" s="16">
        <f>SUM($C$59:$C$59)+SUM($C$76:$C$76)+SUM($C$85:$C$85)</f>
        <v>1554</v>
      </c>
      <c r="D87" s="16">
        <f>SUM($D$59:$D$59)+SUM($D$76:$D$76)+SUM($D$85:$D$85)</f>
        <v>102598906</v>
      </c>
      <c r="E87" s="12">
        <f>SUM($E$59:$E$59)+SUM($E$76:$E$76)+SUM($E$85:$E$85)</f>
        <v>706105.9110121799</v>
      </c>
      <c r="F87" s="12">
        <f>SUM($F$59:$F$59)+SUM($F$76:$F$76)+SUM($F$85:$F$85)</f>
        <v>690785.6334236199</v>
      </c>
      <c r="G87" s="12">
        <f>SUM($G$59:$G$59)+SUM($G$76:$G$76)+SUM($G$85:$G$85)</f>
        <v>15320.27758855998</v>
      </c>
      <c r="H87" s="12">
        <f>SUM($H$59:$H$59)+SUM($H$76:$H$76)+SUM($H$85:$H$85)</f>
        <v>3366876.4952527694</v>
      </c>
      <c r="I87" s="12">
        <f>SUM($I$59:$I$59)+SUM($I$76:$I$76)+SUM($I$85:$I$85)</f>
        <v>3410403.4728451003</v>
      </c>
      <c r="J87" s="16">
        <f>SUM($J$59:$J$59)+SUM($J$76:$J$76)+SUM($J$85:$J$85)</f>
        <v>26</v>
      </c>
      <c r="K87" s="12">
        <f>SUM($K$59:$K$59)+SUM($K$76:$K$76)+SUM($K$85:$K$85)</f>
        <v>803.7596000000001</v>
      </c>
    </row>
    <row r="88" spans="1:11" ht="15">
      <c r="A88" s="4"/>
      <c r="B88" s="5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4"/>
      <c r="B89" s="6" t="s">
        <v>123</v>
      </c>
      <c r="C89" s="13">
        <v>57</v>
      </c>
      <c r="D89" s="13">
        <v>1365421</v>
      </c>
      <c r="E89" s="9">
        <v>2130.29058773</v>
      </c>
      <c r="F89" s="9">
        <v>618.03402946</v>
      </c>
      <c r="G89" s="9">
        <v>1512.25655827</v>
      </c>
      <c r="H89" s="9">
        <v>34300.01008455</v>
      </c>
      <c r="I89" s="9">
        <v>33614.80436096</v>
      </c>
      <c r="J89" s="13">
        <v>0</v>
      </c>
      <c r="K89" s="9">
        <v>0</v>
      </c>
    </row>
    <row r="90" ht="15">
      <c r="J90" s="40" t="s">
        <v>124</v>
      </c>
    </row>
    <row r="91" spans="1:11" ht="15">
      <c r="A91" s="39" t="s">
        <v>121</v>
      </c>
      <c r="B91" s="47" t="s">
        <v>122</v>
      </c>
      <c r="C91" s="47"/>
      <c r="D91" s="47"/>
      <c r="E91" s="47"/>
      <c r="F91" s="47"/>
      <c r="G91" s="47"/>
      <c r="H91" s="47"/>
      <c r="I91" s="47"/>
      <c r="J91" s="47"/>
      <c r="K91" s="47"/>
    </row>
  </sheetData>
  <mergeCells count="3">
    <mergeCell ref="A1:K1"/>
    <mergeCell ref="A2:K2"/>
    <mergeCell ref="B91:K9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828675</xdr:colOff>
                <xdr:row>0</xdr:row>
                <xdr:rowOff>66675</xdr:rowOff>
              </from>
              <to>
                <xdr:col>5</xdr:col>
                <xdr:colOff>238125</xdr:colOff>
                <xdr:row>0</xdr:row>
                <xdr:rowOff>561975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1770A-0CBA-4FE5-8B36-9891407189B5}">
  <sheetPr>
    <pageSetUpPr fitToPage="1"/>
  </sheetPr>
  <dimension ref="A5:G32"/>
  <sheetViews>
    <sheetView workbookViewId="0" topLeftCell="A1">
      <selection activeCell="A5" sqref="A5"/>
    </sheetView>
  </sheetViews>
  <sheetFormatPr defaultColWidth="8.8515625" defaultRowHeight="15"/>
  <cols>
    <col min="1" max="1" width="39.57421875" style="0" customWidth="1"/>
    <col min="2" max="2" width="10.7109375" style="0" customWidth="1"/>
    <col min="3" max="4" width="11.57421875" style="0" customWidth="1"/>
    <col min="5" max="5" width="11.28125" style="0" customWidth="1"/>
    <col min="6" max="6" width="10.57421875" style="0" customWidth="1"/>
    <col min="7" max="7" width="16.28125" style="0" customWidth="1"/>
    <col min="9" max="9" width="17.28125" style="0" customWidth="1"/>
  </cols>
  <sheetData>
    <row r="5" ht="15">
      <c r="A5" s="24" t="s">
        <v>100</v>
      </c>
    </row>
    <row r="6" spans="1:6" ht="15">
      <c r="A6" s="24"/>
      <c r="F6" s="25" t="s">
        <v>101</v>
      </c>
    </row>
    <row r="7" spans="1:7" ht="15">
      <c r="A7" s="26"/>
      <c r="B7" s="49" t="s">
        <v>102</v>
      </c>
      <c r="C7" s="49"/>
      <c r="D7" s="49" t="s">
        <v>103</v>
      </c>
      <c r="E7" s="49"/>
      <c r="F7" s="49" t="s">
        <v>104</v>
      </c>
      <c r="G7" s="49"/>
    </row>
    <row r="8" spans="1:7" ht="30">
      <c r="A8" s="27"/>
      <c r="B8" s="28" t="s">
        <v>105</v>
      </c>
      <c r="C8" s="28" t="s">
        <v>106</v>
      </c>
      <c r="D8" s="28" t="s">
        <v>105</v>
      </c>
      <c r="E8" s="28" t="s">
        <v>106</v>
      </c>
      <c r="F8" s="28" t="s">
        <v>105</v>
      </c>
      <c r="G8" s="28" t="s">
        <v>106</v>
      </c>
    </row>
    <row r="9" spans="1:7" ht="15">
      <c r="A9" s="28" t="s">
        <v>107</v>
      </c>
      <c r="B9" s="28"/>
      <c r="C9" s="28"/>
      <c r="D9" s="28"/>
      <c r="E9" s="28"/>
      <c r="F9" s="28"/>
      <c r="G9" s="28"/>
    </row>
    <row r="10" spans="1:7" ht="15">
      <c r="A10" s="27" t="s">
        <v>87</v>
      </c>
      <c r="B10" s="29">
        <v>0</v>
      </c>
      <c r="C10" s="29">
        <v>0</v>
      </c>
      <c r="D10" s="30">
        <v>3</v>
      </c>
      <c r="E10" s="30">
        <v>732</v>
      </c>
      <c r="F10" s="31">
        <f>D10</f>
        <v>3</v>
      </c>
      <c r="G10" s="31">
        <f>E10</f>
        <v>732</v>
      </c>
    </row>
    <row r="11" spans="1:7" ht="15">
      <c r="A11" s="28" t="s">
        <v>108</v>
      </c>
      <c r="B11" s="32">
        <f>SUM(B10)</f>
        <v>0</v>
      </c>
      <c r="C11" s="32">
        <f aca="true" t="shared" si="0" ref="C11:G11">SUM(C10)</f>
        <v>0</v>
      </c>
      <c r="D11" s="32">
        <f t="shared" si="0"/>
        <v>3</v>
      </c>
      <c r="E11" s="32">
        <f t="shared" si="0"/>
        <v>732</v>
      </c>
      <c r="F11" s="32">
        <f t="shared" si="0"/>
        <v>3</v>
      </c>
      <c r="G11" s="32">
        <f t="shared" si="0"/>
        <v>732</v>
      </c>
    </row>
    <row r="12" spans="1:7" ht="15">
      <c r="A12" s="33" t="s">
        <v>109</v>
      </c>
      <c r="B12" s="29"/>
      <c r="C12" s="29"/>
      <c r="D12" s="29"/>
      <c r="E12" s="29"/>
      <c r="F12" s="31"/>
      <c r="G12" s="31"/>
    </row>
    <row r="13" spans="1:7" ht="15">
      <c r="A13" s="34" t="s">
        <v>52</v>
      </c>
      <c r="B13" s="27">
        <v>1</v>
      </c>
      <c r="C13" s="27">
        <v>77</v>
      </c>
      <c r="D13" s="27"/>
      <c r="E13" s="27"/>
      <c r="F13" s="31">
        <f>B13</f>
        <v>1</v>
      </c>
      <c r="G13" s="31">
        <f>C13</f>
        <v>77</v>
      </c>
    </row>
    <row r="14" spans="1:7" ht="15">
      <c r="A14" s="34" t="s">
        <v>110</v>
      </c>
      <c r="B14" s="27">
        <v>1</v>
      </c>
      <c r="C14" s="27">
        <v>116</v>
      </c>
      <c r="D14" s="27"/>
      <c r="E14" s="27"/>
      <c r="F14" s="31">
        <f>B14</f>
        <v>1</v>
      </c>
      <c r="G14" s="31">
        <f>C14</f>
        <v>116</v>
      </c>
    </row>
    <row r="15" spans="1:7" ht="15">
      <c r="A15" s="28" t="s">
        <v>111</v>
      </c>
      <c r="B15" s="32">
        <f>SUM(B13:B14)</f>
        <v>2</v>
      </c>
      <c r="C15" s="32">
        <f aca="true" t="shared" si="1" ref="C15:G15">SUM(C13:C14)</f>
        <v>193</v>
      </c>
      <c r="D15" s="32">
        <f t="shared" si="1"/>
        <v>0</v>
      </c>
      <c r="E15" s="32">
        <f t="shared" si="1"/>
        <v>0</v>
      </c>
      <c r="F15" s="32">
        <f>B15</f>
        <v>2</v>
      </c>
      <c r="G15" s="32">
        <f t="shared" si="1"/>
        <v>193</v>
      </c>
    </row>
    <row r="16" spans="1:7" ht="15">
      <c r="A16" s="33" t="s">
        <v>112</v>
      </c>
      <c r="B16" s="26"/>
      <c r="C16" s="26"/>
      <c r="D16" s="26"/>
      <c r="E16" s="26"/>
      <c r="F16" s="31"/>
      <c r="G16" s="31"/>
    </row>
    <row r="17" spans="1:7" ht="15">
      <c r="A17" s="26" t="s">
        <v>79</v>
      </c>
      <c r="B17" s="26">
        <v>2</v>
      </c>
      <c r="C17" s="26">
        <v>165</v>
      </c>
      <c r="D17" s="35"/>
      <c r="E17" s="35"/>
      <c r="F17" s="31">
        <f>B17</f>
        <v>2</v>
      </c>
      <c r="G17" s="31">
        <f>C17</f>
        <v>165</v>
      </c>
    </row>
    <row r="18" spans="1:7" ht="15">
      <c r="A18" s="28" t="s">
        <v>113</v>
      </c>
      <c r="B18" s="32">
        <f>SUM(B17)</f>
        <v>2</v>
      </c>
      <c r="C18" s="32">
        <f aca="true" t="shared" si="2" ref="C18:G18">SUM(C17)</f>
        <v>165</v>
      </c>
      <c r="D18" s="32">
        <f t="shared" si="2"/>
        <v>0</v>
      </c>
      <c r="E18" s="32">
        <f t="shared" si="2"/>
        <v>0</v>
      </c>
      <c r="F18" s="32">
        <f t="shared" si="2"/>
        <v>2</v>
      </c>
      <c r="G18" s="32">
        <f t="shared" si="2"/>
        <v>165</v>
      </c>
    </row>
    <row r="19" spans="1:7" ht="15">
      <c r="A19" s="33" t="s">
        <v>114</v>
      </c>
      <c r="B19" s="32">
        <f>B11+B15+B18</f>
        <v>4</v>
      </c>
      <c r="C19" s="32">
        <f aca="true" t="shared" si="3" ref="C19:G19">C11+C15+C18</f>
        <v>358</v>
      </c>
      <c r="D19" s="32">
        <f t="shared" si="3"/>
        <v>3</v>
      </c>
      <c r="E19" s="32">
        <f t="shared" si="3"/>
        <v>732</v>
      </c>
      <c r="F19" s="32">
        <f t="shared" si="3"/>
        <v>7</v>
      </c>
      <c r="G19" s="32">
        <f t="shared" si="3"/>
        <v>1090</v>
      </c>
    </row>
    <row r="21" ht="15">
      <c r="A21" s="36" t="s">
        <v>115</v>
      </c>
    </row>
    <row r="22" spans="1:7" ht="15">
      <c r="A22" s="37" t="s">
        <v>116</v>
      </c>
      <c r="B22" s="48"/>
      <c r="C22" s="48"/>
      <c r="D22" s="48"/>
      <c r="E22" s="48"/>
      <c r="F22" s="48"/>
      <c r="G22" s="48"/>
    </row>
    <row r="23" spans="1:7" ht="14.45" customHeight="1">
      <c r="A23" s="33" t="s">
        <v>109</v>
      </c>
      <c r="B23" s="48"/>
      <c r="C23" s="48"/>
      <c r="D23" s="48"/>
      <c r="E23" s="48"/>
      <c r="F23" s="48"/>
      <c r="G23" s="48"/>
    </row>
    <row r="24" spans="1:7" ht="14.45" customHeight="1">
      <c r="A24" s="34" t="s">
        <v>52</v>
      </c>
      <c r="B24" s="48" t="s">
        <v>117</v>
      </c>
      <c r="C24" s="48"/>
      <c r="D24" s="48"/>
      <c r="E24" s="48"/>
      <c r="F24" s="48"/>
      <c r="G24" s="48"/>
    </row>
    <row r="25" spans="1:7" ht="14.45" customHeight="1">
      <c r="A25" s="34" t="s">
        <v>57</v>
      </c>
      <c r="B25" s="48" t="s">
        <v>118</v>
      </c>
      <c r="C25" s="48"/>
      <c r="D25" s="48"/>
      <c r="E25" s="48"/>
      <c r="F25" s="48"/>
      <c r="G25" s="48"/>
    </row>
    <row r="26" spans="1:7" ht="15">
      <c r="A26" s="33" t="s">
        <v>112</v>
      </c>
      <c r="B26" s="48"/>
      <c r="C26" s="48"/>
      <c r="D26" s="48"/>
      <c r="E26" s="48"/>
      <c r="F26" s="48"/>
      <c r="G26" s="48"/>
    </row>
    <row r="27" spans="1:7" ht="15" customHeight="1">
      <c r="A27" s="34" t="s">
        <v>79</v>
      </c>
      <c r="B27" s="48" t="s">
        <v>119</v>
      </c>
      <c r="C27" s="48"/>
      <c r="D27" s="48"/>
      <c r="E27" s="48"/>
      <c r="F27" s="48"/>
      <c r="G27" s="48"/>
    </row>
    <row r="28" spans="1:7" ht="15">
      <c r="A28" s="37" t="s">
        <v>86</v>
      </c>
      <c r="B28" s="48"/>
      <c r="C28" s="48"/>
      <c r="D28" s="48"/>
      <c r="E28" s="48"/>
      <c r="F28" s="48"/>
      <c r="G28" s="48"/>
    </row>
    <row r="29" spans="1:7" ht="45.75" customHeight="1">
      <c r="A29" s="34" t="s">
        <v>87</v>
      </c>
      <c r="B29" s="48" t="s">
        <v>120</v>
      </c>
      <c r="C29" s="48"/>
      <c r="D29" s="48"/>
      <c r="E29" s="48"/>
      <c r="F29" s="48"/>
      <c r="G29" s="48"/>
    </row>
    <row r="32" ht="15">
      <c r="D32" s="38"/>
    </row>
  </sheetData>
  <mergeCells count="11">
    <mergeCell ref="B24:G24"/>
    <mergeCell ref="B7:C7"/>
    <mergeCell ref="D7:E7"/>
    <mergeCell ref="F7:G7"/>
    <mergeCell ref="B22:G22"/>
    <mergeCell ref="B23:G23"/>
    <mergeCell ref="B25:G25"/>
    <mergeCell ref="B26:G26"/>
    <mergeCell ref="B27:G27"/>
    <mergeCell ref="B28:G28"/>
    <mergeCell ref="B29:G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4"/>
  <drawing r:id="rId3"/>
  <legacyDrawing r:id="rId2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2021-07-07T06:27:07Z</cp:lastPrinted>
  <dcterms:created xsi:type="dcterms:W3CDTF">2021-07-06T07:24:40Z</dcterms:created>
  <dcterms:modified xsi:type="dcterms:W3CDTF">2021-07-07T06:27:14Z</dcterms:modified>
  <cp:category/>
  <cp:version/>
  <cp:contentType/>
  <cp:contentStatus/>
</cp:coreProperties>
</file>