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Jul 24\"/>
    </mc:Choice>
  </mc:AlternateContent>
  <xr:revisionPtr revIDLastSave="0" documentId="13_ncr:1_{B5668B15-982D-402C-98A6-C92A33FF8085}" xr6:coauthVersionLast="47" xr6:coauthVersionMax="47" xr10:uidLastSave="{00000000-0000-0000-0000-000000000000}"/>
  <bookViews>
    <workbookView xWindow="-120" yWindow="-120" windowWidth="20730" windowHeight="11160" xr2:uid="{E455C10B-4540-458F-BF07-0D340A96A6DD}"/>
  </bookViews>
  <sheets>
    <sheet name="Jul 24" sheetId="1" r:id="rId1"/>
    <sheet name="New Schem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C16" i="2"/>
  <c r="B16" i="2"/>
  <c r="G15" i="2"/>
  <c r="F15" i="2"/>
  <c r="G14" i="2"/>
  <c r="G16" i="2" s="1"/>
  <c r="F14" i="2"/>
  <c r="F16" i="2" s="1"/>
  <c r="E12" i="2"/>
  <c r="E17" i="2" s="1"/>
  <c r="D12" i="2"/>
  <c r="D17" i="2" s="1"/>
  <c r="C12" i="2"/>
  <c r="C17" i="2" s="1"/>
  <c r="B12" i="2"/>
  <c r="B17" i="2" s="1"/>
  <c r="G11" i="2"/>
  <c r="F11" i="2"/>
  <c r="G10" i="2"/>
  <c r="G12" i="2" s="1"/>
  <c r="G17" i="2" s="1"/>
  <c r="F10" i="2"/>
  <c r="F12" i="2" s="1"/>
  <c r="F17" i="2" s="1"/>
  <c r="G87" i="1" l="1"/>
  <c r="K85" i="1"/>
  <c r="J85" i="1"/>
  <c r="I85" i="1"/>
  <c r="H85" i="1"/>
  <c r="G85" i="1"/>
  <c r="F85" i="1"/>
  <c r="E85" i="1"/>
  <c r="D85" i="1"/>
  <c r="C85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67" i="1"/>
  <c r="J67" i="1"/>
  <c r="I67" i="1"/>
  <c r="H67" i="1"/>
  <c r="G67" i="1"/>
  <c r="F67" i="1"/>
  <c r="E67" i="1"/>
  <c r="D67" i="1"/>
  <c r="C67" i="1"/>
  <c r="K59" i="1"/>
  <c r="K87" i="1" s="1"/>
  <c r="J59" i="1"/>
  <c r="J87" i="1" s="1"/>
  <c r="I59" i="1"/>
  <c r="I87" i="1" s="1"/>
  <c r="H59" i="1"/>
  <c r="H87" i="1" s="1"/>
  <c r="G59" i="1"/>
  <c r="F59" i="1"/>
  <c r="F87" i="1" s="1"/>
  <c r="E59" i="1"/>
  <c r="E87" i="1" s="1"/>
  <c r="D59" i="1"/>
  <c r="D87" i="1" s="1"/>
  <c r="C59" i="1"/>
  <c r="C87" i="1" s="1"/>
  <c r="K57" i="1"/>
  <c r="J57" i="1"/>
  <c r="I57" i="1"/>
  <c r="H57" i="1"/>
  <c r="G57" i="1"/>
  <c r="F57" i="1"/>
  <c r="E57" i="1"/>
  <c r="D57" i="1"/>
  <c r="C57" i="1"/>
  <c r="K50" i="1"/>
  <c r="J50" i="1"/>
  <c r="I50" i="1"/>
  <c r="H50" i="1"/>
  <c r="G50" i="1"/>
  <c r="F50" i="1"/>
  <c r="E50" i="1"/>
  <c r="D50" i="1"/>
  <c r="C50" i="1"/>
  <c r="K45" i="1"/>
  <c r="J45" i="1"/>
  <c r="I45" i="1"/>
  <c r="H45" i="1"/>
  <c r="G45" i="1"/>
  <c r="F45" i="1"/>
  <c r="E45" i="1"/>
  <c r="D45" i="1"/>
  <c r="C45" i="1"/>
  <c r="K36" i="1"/>
  <c r="J36" i="1"/>
  <c r="I36" i="1"/>
  <c r="H36" i="1"/>
  <c r="G36" i="1"/>
  <c r="F36" i="1"/>
  <c r="E36" i="1"/>
  <c r="D36" i="1"/>
  <c r="C36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<sst xmlns="http://schemas.openxmlformats.org/spreadsheetml/2006/main" count="200" uniqueCount="123">
  <si>
    <t xml:space="preserve">Monthly Report for the month of July 2024 </t>
  </si>
  <si>
    <t xml:space="preserve">Sr </t>
  </si>
  <si>
    <t xml:space="preserve">Scheme Name </t>
  </si>
  <si>
    <t>No. of Schemes as on July 31, 2024</t>
  </si>
  <si>
    <t>No. of Folios as on July 31, 2024</t>
  </si>
  <si>
    <t>Funds Mobilized for the month of July 2024 (INR in crore)</t>
  </si>
  <si>
    <t>Net Inflow (+ve)/Outflow (-ve) for the month of July 2024 (INR in crore)</t>
  </si>
  <si>
    <t>Net Assets Under Management as on July 31, 2024 (INR in crore)</t>
  </si>
  <si>
    <t>Average Net Assets Under Management for the month July 2024 (INR in crore)</t>
  </si>
  <si>
    <t>No. of segregated portfolios created as on July 31, 2024</t>
  </si>
  <si>
    <t>Net Assets Under Management in segregated portfolio as on July 31, 2024 (INR in crore)</t>
  </si>
  <si>
    <t>A</t>
  </si>
  <si>
    <t>Open ended Schemes</t>
  </si>
  <si>
    <t>I</t>
  </si>
  <si>
    <t>Income/Debt Oriented Schemes</t>
  </si>
  <si>
    <t>i</t>
  </si>
  <si>
    <t>Overnight Fund</t>
  </si>
  <si>
    <t>ii</t>
  </si>
  <si>
    <t>Liquid Fund</t>
  </si>
  <si>
    <t>iii</t>
  </si>
  <si>
    <t>Ultra Short Duration Fund</t>
  </si>
  <si>
    <t>iv</t>
  </si>
  <si>
    <t>Low Duration Fund</t>
  </si>
  <si>
    <t>v</t>
  </si>
  <si>
    <t>Money Market Fund</t>
  </si>
  <si>
    <t>vi</t>
  </si>
  <si>
    <t>Short Duration Fund</t>
  </si>
  <si>
    <t>vii</t>
  </si>
  <si>
    <t>Medium Duration Fund</t>
  </si>
  <si>
    <t>viii</t>
  </si>
  <si>
    <t>Medium to Long Duration Fund</t>
  </si>
  <si>
    <t>ix</t>
  </si>
  <si>
    <t>Long Duration Fund</t>
  </si>
  <si>
    <t>x</t>
  </si>
  <si>
    <t>Dynamic Bond Fund</t>
  </si>
  <si>
    <t>xi</t>
  </si>
  <si>
    <t>Corporate Bond Fund</t>
  </si>
  <si>
    <t>xii</t>
  </si>
  <si>
    <t>Credit Risk Fund</t>
  </si>
  <si>
    <t>xiii</t>
  </si>
  <si>
    <t>Banking and PSU Fund</t>
  </si>
  <si>
    <t>xiv</t>
  </si>
  <si>
    <t>Gilt Fund</t>
  </si>
  <si>
    <t>xv</t>
  </si>
  <si>
    <t>Gilt Fund with 10 year constant duration</t>
  </si>
  <si>
    <t>xvi</t>
  </si>
  <si>
    <t>Floater Fund</t>
  </si>
  <si>
    <t/>
  </si>
  <si>
    <t>Sub Total - I (i+ii+iii+iv+v+vi+vii+viii+ix+x+xi+xii+xiii+xiv+xv+xvi)</t>
  </si>
  <si>
    <t>II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</si>
  <si>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</si>
  <si>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</si>
  <si>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</si>
  <si>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</si>
  <si>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</si>
  <si>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</si>
  <si>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</si>
  <si>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</si>
  <si>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</si>
  <si>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</si>
  <si>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</si>
  <si>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</si>
  <si>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Sub Total - II (i+ii+iii+iv+v+vi+vii+viii+ix+x+xi)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</si>
  <si>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</si>
  <si>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</si>
  <si>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</si>
  <si>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</si>
  <si>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</si>
  <si>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</si>
  <si>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</si>
  <si>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</si>
  <si>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Sub Total - III (i+ii+iii+iv+v+vi)</t>
  </si>
  <si>
    <t>IV</t>
  </si>
  <si>
    <t>Solution Oriented Schemes</t>
  </si>
  <si>
    <t>Retirement Fund</t>
  </si>
  <si>
    <t>Childrens Fund</t>
  </si>
  <si>
    <t>Sub Total - IV (i+ii)</t>
  </si>
  <si>
    <t>V</t>
  </si>
  <si>
    <t>Other Schemes</t>
  </si>
  <si>
    <t>Index Funds</t>
  </si>
  <si>
    <t>GOLD ETF</t>
  </si>
  <si>
    <t>Other ETFs</t>
  </si>
  <si>
    <t>Fund of funds investing overseas</t>
  </si>
  <si>
    <t>Sub Total - V (i+ii+iii+iv)</t>
  </si>
  <si>
    <t>Total A-Open ended Schemes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</si>
  <si>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</si>
  <si>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</si>
  <si>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</si>
  <si>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</si>
  <si>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</si>
  <si>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</si>
  <si>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Sub Total (i+ii+iii+iv)</t>
  </si>
  <si>
    <t>Other Equity Schemes</t>
  </si>
  <si>
    <t>Sub Total (i+ii)</t>
  </si>
  <si>
    <t>Total B -Close ended Schemes</t>
  </si>
  <si>
    <t>C</t>
  </si>
  <si>
    <t>Interval Schemes</t>
  </si>
  <si>
    <t>Total C Interval Schemes</t>
  </si>
  <si>
    <t>Grand Total</t>
  </si>
  <si>
    <t>Repurchase/ Redemption for the month of July 2024 (INR in crore)</t>
  </si>
  <si>
    <t>Released on 09-Aug-2024</t>
  </si>
  <si>
    <t>Fund of Funds Scheme (Domestic) **</t>
  </si>
  <si>
    <t>##  83</t>
  </si>
  <si>
    <t>** Data in respect Fund of Funds Domestic is shown for information only. The same is included in the respective underlying schemes.</t>
  </si>
  <si>
    <t>## Includes NFO - MIRAE ASSET NIFTY200 ALPHA 30 ETF FUND OF FUND and SBI Silver ETF Fund of Fund</t>
  </si>
  <si>
    <t xml:space="preserve">NEW SCHEMES LAUNCHED DURING JULY 2024 (ALLOTMENT COMPLETED)     </t>
  </si>
  <si>
    <t xml:space="preserve"> (Rs. in Crore)</t>
  </si>
  <si>
    <t>Open End</t>
  </si>
  <si>
    <t>Close End</t>
  </si>
  <si>
    <t>Total</t>
  </si>
  <si>
    <t>No. of Schemes</t>
  </si>
  <si>
    <t>Funds mobilized</t>
  </si>
  <si>
    <t>A. Growth/Equity Oriented Schemes</t>
  </si>
  <si>
    <t>Subtotal "A"</t>
  </si>
  <si>
    <t>B. Other Schemes</t>
  </si>
  <si>
    <t>Subtotal "B"</t>
  </si>
  <si>
    <t>Total A + B</t>
  </si>
  <si>
    <t xml:space="preserve">*NEW SCHEMES LAUNCHED : </t>
  </si>
  <si>
    <t>Open End Schemes</t>
  </si>
  <si>
    <t>Franklin India Multi Cap Fund</t>
  </si>
  <si>
    <t>Edelweiss Business Cycle Fund; ICICI Prudential Energy Opportunities Fund</t>
  </si>
  <si>
    <t>Axis Nifty 500 Index Fund; Bandhan Nifty Total Market Index Fund; HDFC NIFTY100 LOW VOLATILITY 30 INDEX FUND; Kotak BSE PSU Index Fund; Motilal Oswal Nifty India Defence Index Fund; Tata Nifty India Tourism Index Fund.</t>
  </si>
  <si>
    <t>Aditya Birla Sun Life CRISIL Broad Based Gilt ETF; ICICI Prudential Nifty Oil &amp; Gas ETF; MIRAE ASSET NIFTY EV AND NEW AGE AUTOMOTIVE ETF; SBI SILVER ETF; SBI Nifty 50 Equal Weight ETF; Shriram Nifty 1D Rate Liquid ETF.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</si>
</sst>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i/>
      <sz val="8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 wrapText="1"/>
    </xf>
    <xf numFmtId="43" fontId="20" fillId="0" borderId="10" xfId="42" applyFont="1" applyBorder="1" applyAlignment="1">
      <alignment horizontal="right" vertical="center"/>
    </xf>
    <xf numFmtId="43" fontId="20" fillId="34" borderId="10" xfId="42" applyFont="1" applyFill="1" applyBorder="1" applyAlignment="1">
      <alignment horizontal="right" vertical="center"/>
    </xf>
    <xf numFmtId="43" fontId="18" fillId="0" borderId="10" xfId="42" applyFont="1" applyBorder="1" applyAlignment="1">
      <alignment vertical="top" wrapText="1"/>
    </xf>
    <xf numFmtId="43" fontId="20" fillId="35" borderId="10" xfId="42" applyFont="1" applyFill="1" applyBorder="1" applyAlignment="1">
      <alignment horizontal="right" vertical="center"/>
    </xf>
    <xf numFmtId="165" fontId="20" fillId="0" borderId="10" xfId="42" applyNumberFormat="1" applyFont="1" applyBorder="1" applyAlignment="1">
      <alignment horizontal="right" vertical="center"/>
    </xf>
    <xf numFmtId="165" fontId="20" fillId="34" borderId="10" xfId="42" applyNumberFormat="1" applyFont="1" applyFill="1" applyBorder="1" applyAlignment="1">
      <alignment horizontal="right" vertical="center"/>
    </xf>
    <xf numFmtId="165" fontId="18" fillId="0" borderId="10" xfId="42" applyNumberFormat="1" applyFont="1" applyBorder="1" applyAlignment="1">
      <alignment vertical="top" wrapText="1"/>
    </xf>
    <xf numFmtId="165" fontId="20" fillId="35" borderId="10" xfId="42" applyNumberFormat="1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165" fontId="18" fillId="0" borderId="10" xfId="42" applyNumberFormat="1" applyFont="1" applyBorder="1" applyAlignment="1">
      <alignment horizontal="right" vertical="center"/>
    </xf>
    <xf numFmtId="43" fontId="18" fillId="0" borderId="10" xfId="42" applyFont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 wrapText="1"/>
    </xf>
    <xf numFmtId="0" fontId="16" fillId="0" borderId="0" xfId="0" applyFont="1"/>
    <xf numFmtId="165" fontId="1" fillId="0" borderId="0" xfId="42" applyNumberFormat="1" applyFont="1" applyFill="1"/>
    <xf numFmtId="0" fontId="1" fillId="0" borderId="0" xfId="0" applyFont="1"/>
    <xf numFmtId="165" fontId="20" fillId="0" borderId="0" xfId="42" applyNumberFormat="1" applyFont="1" applyFill="1" applyAlignment="1">
      <alignment horizontal="center"/>
    </xf>
    <xf numFmtId="0" fontId="1" fillId="0" borderId="10" xfId="0" applyFont="1" applyBorder="1"/>
    <xf numFmtId="165" fontId="16" fillId="0" borderId="10" xfId="42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165" fontId="16" fillId="0" borderId="10" xfId="42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6" fillId="0" borderId="10" xfId="0" applyFont="1" applyBorder="1" applyAlignment="1">
      <alignment vertical="top" wrapText="1"/>
    </xf>
    <xf numFmtId="165" fontId="1" fillId="0" borderId="10" xfId="42" quotePrefix="1" applyNumberFormat="1" applyFont="1" applyFill="1" applyBorder="1" applyAlignment="1">
      <alignment horizontal="right"/>
    </xf>
    <xf numFmtId="165" fontId="1" fillId="0" borderId="10" xfId="42" applyNumberFormat="1" applyFont="1" applyFill="1" applyBorder="1" applyAlignment="1">
      <alignment horizontal="right" vertical="top" wrapText="1"/>
    </xf>
    <xf numFmtId="165" fontId="16" fillId="0" borderId="10" xfId="42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vertical="center"/>
    </xf>
    <xf numFmtId="0" fontId="0" fillId="0" borderId="10" xfId="0" applyBorder="1" applyAlignment="1">
      <alignment vertical="top"/>
    </xf>
    <xf numFmtId="165" fontId="16" fillId="0" borderId="10" xfId="42" quotePrefix="1" applyNumberFormat="1" applyFont="1" applyFill="1" applyBorder="1" applyAlignment="1">
      <alignment horizontal="right"/>
    </xf>
    <xf numFmtId="0" fontId="16" fillId="0" borderId="10" xfId="0" applyFont="1" applyBorder="1"/>
    <xf numFmtId="165" fontId="1" fillId="0" borderId="10" xfId="42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 vertical="top"/>
    </xf>
    <xf numFmtId="0" fontId="20" fillId="0" borderId="0" xfId="0" applyFont="1"/>
    <xf numFmtId="0" fontId="20" fillId="0" borderId="10" xfId="0" applyFont="1" applyBorder="1" applyAlignment="1">
      <alignment horizontal="left" vertical="center" wrapText="1"/>
    </xf>
    <xf numFmtId="165" fontId="1" fillId="0" borderId="10" xfId="42" applyNumberFormat="1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left" vertical="center"/>
    </xf>
    <xf numFmtId="165" fontId="20" fillId="0" borderId="10" xfId="42" applyNumberFormat="1" applyFont="1" applyFill="1" applyBorder="1" applyAlignment="1">
      <alignment horizontal="left" vertical="top" wrapText="1"/>
    </xf>
    <xf numFmtId="165" fontId="18" fillId="0" borderId="12" xfId="42" applyNumberFormat="1" applyFont="1" applyFill="1" applyBorder="1" applyAlignment="1">
      <alignment vertical="top" wrapText="1"/>
    </xf>
    <xf numFmtId="0" fontId="1" fillId="0" borderId="10" xfId="0" applyFont="1" applyBorder="1" applyAlignment="1">
      <alignment vertical="center"/>
    </xf>
    <xf numFmtId="0" fontId="18" fillId="0" borderId="13" xfId="42" applyNumberFormat="1" applyFont="1" applyFill="1" applyBorder="1" applyAlignment="1">
      <alignment horizontal="left" vertical="top" wrapText="1"/>
    </xf>
    <xf numFmtId="0" fontId="18" fillId="0" borderId="14" xfId="42" applyNumberFormat="1" applyFont="1" applyFill="1" applyBorder="1" applyAlignment="1">
      <alignment horizontal="left" vertical="top" wrapText="1"/>
    </xf>
    <xf numFmtId="0" fontId="18" fillId="0" borderId="15" xfId="42" applyNumberFormat="1" applyFont="1" applyFill="1" applyBorder="1" applyAlignment="1">
      <alignment horizontal="left" vertical="top" wrapText="1"/>
    </xf>
    <xf numFmtId="165" fontId="18" fillId="0" borderId="10" xfId="42" applyNumberFormat="1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828675</xdr:colOff>
          <xdr:row>0</xdr:row>
          <xdr:rowOff>66675</xdr:rowOff>
        </xdr:from>
        <xdr:to>
          <xdr:col>5</xdr:col>
          <xdr:colOff>238125</xdr:colOff>
          <xdr:row>0</xdr:row>
          <xdr:rowOff>561975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4347DAF-E85B-657D-7119-8C155EADD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799CB84-2971-4BD4-92EF-4131EED19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0</xdr:row>
          <xdr:rowOff>104775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35F74942-7436-48B3-ACE7-5AD3C4018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CFCD-DE43-4540-AD7A-37C270D6419C}">
  <sheetPr>
    <pageSetUpPr fitToPage="1"/>
  </sheetPr>
  <dimension ref="A1:K92"/>
  <sheetViews>
    <sheetView tabSelected="1" workbookViewId="0">
      <selection activeCell="A2" sqref="A2:K2"/>
    </sheetView>
  </sheetViews>
  <sheetFormatPr defaultRowHeight="15" x14ac:dyDescent="0.25"/>
  <cols>
    <col min="1" max="1" width="5.7109375" style="1" bestFit="1" customWidth="1"/>
    <col min="2" max="2" width="47.5703125" style="1" bestFit="1" customWidth="1"/>
    <col min="3" max="3" width="14" style="1" customWidth="1"/>
    <col min="4" max="4" width="13.85546875" style="1" customWidth="1"/>
    <col min="5" max="9" width="15.28515625" style="1" bestFit="1" customWidth="1"/>
    <col min="10" max="10" width="14" style="1" customWidth="1"/>
    <col min="11" max="11" width="15.28515625" style="1" bestFit="1" customWidth="1"/>
    <col min="12" max="16384" width="9.140625" style="1"/>
  </cols>
  <sheetData>
    <row r="1" spans="1:11" ht="50.1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2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99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15.75" x14ac:dyDescent="0.25">
      <c r="A4" s="2" t="s">
        <v>11</v>
      </c>
      <c r="B4" s="3" t="s">
        <v>12</v>
      </c>
      <c r="C4" s="4"/>
      <c r="D4" s="4"/>
      <c r="E4" s="4"/>
      <c r="F4" s="4"/>
      <c r="G4" s="4"/>
      <c r="H4" s="4"/>
      <c r="I4" s="4"/>
      <c r="J4" s="4"/>
      <c r="K4" s="4"/>
    </row>
    <row r="5" spans="1:11" ht="15.75" x14ac:dyDescent="0.25">
      <c r="A5" s="2" t="s">
        <v>13</v>
      </c>
      <c r="B5" s="3" t="s">
        <v>14</v>
      </c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19" t="s">
        <v>15</v>
      </c>
      <c r="B6" s="20" t="s">
        <v>16</v>
      </c>
      <c r="C6" s="21">
        <v>35</v>
      </c>
      <c r="D6" s="21">
        <v>873876</v>
      </c>
      <c r="E6" s="22">
        <v>476399.71725324</v>
      </c>
      <c r="F6" s="22">
        <v>471948.09403719002</v>
      </c>
      <c r="G6" s="22">
        <v>4451.6232160502104</v>
      </c>
      <c r="H6" s="22">
        <v>70482.154310939994</v>
      </c>
      <c r="I6" s="22">
        <v>95457.883803649995</v>
      </c>
      <c r="J6" s="21">
        <v>0</v>
      </c>
      <c r="K6" s="22">
        <v>0</v>
      </c>
    </row>
    <row r="7" spans="1:11" x14ac:dyDescent="0.25">
      <c r="A7" s="19" t="s">
        <v>17</v>
      </c>
      <c r="B7" s="20" t="s">
        <v>18</v>
      </c>
      <c r="C7" s="21">
        <v>36</v>
      </c>
      <c r="D7" s="21">
        <v>1782584</v>
      </c>
      <c r="E7" s="22">
        <v>467267.43873669999</v>
      </c>
      <c r="F7" s="22">
        <v>397206.55780513003</v>
      </c>
      <c r="G7" s="22">
        <v>70060.880931570005</v>
      </c>
      <c r="H7" s="22">
        <v>493493.47312763002</v>
      </c>
      <c r="I7" s="22">
        <v>530922.47219233005</v>
      </c>
      <c r="J7" s="21">
        <v>0</v>
      </c>
      <c r="K7" s="22">
        <v>0</v>
      </c>
    </row>
    <row r="8" spans="1:11" x14ac:dyDescent="0.25">
      <c r="A8" s="19" t="s">
        <v>19</v>
      </c>
      <c r="B8" s="20" t="s">
        <v>20</v>
      </c>
      <c r="C8" s="21">
        <v>24</v>
      </c>
      <c r="D8" s="21">
        <v>632446</v>
      </c>
      <c r="E8" s="22">
        <v>30802.352677440002</v>
      </c>
      <c r="F8" s="22">
        <v>22595.492731850001</v>
      </c>
      <c r="G8" s="22">
        <v>8206.8599455900003</v>
      </c>
      <c r="H8" s="22">
        <v>104537.98534489999</v>
      </c>
      <c r="I8" s="22">
        <v>104417.27873731</v>
      </c>
      <c r="J8" s="21">
        <v>0</v>
      </c>
      <c r="K8" s="22">
        <v>0</v>
      </c>
    </row>
    <row r="9" spans="1:11" x14ac:dyDescent="0.25">
      <c r="A9" s="19" t="s">
        <v>21</v>
      </c>
      <c r="B9" s="20" t="s">
        <v>22</v>
      </c>
      <c r="C9" s="21">
        <v>20</v>
      </c>
      <c r="D9" s="21">
        <v>843900</v>
      </c>
      <c r="E9" s="22">
        <v>14566.707388430001</v>
      </c>
      <c r="F9" s="22">
        <v>12664.390010110001</v>
      </c>
      <c r="G9" s="22">
        <v>1902.31737832</v>
      </c>
      <c r="H9" s="22">
        <v>105025.56616549</v>
      </c>
      <c r="I9" s="22">
        <v>105031.57137211</v>
      </c>
      <c r="J9" s="21">
        <v>0</v>
      </c>
      <c r="K9" s="22">
        <v>0</v>
      </c>
    </row>
    <row r="10" spans="1:11" x14ac:dyDescent="0.25">
      <c r="A10" s="19" t="s">
        <v>23</v>
      </c>
      <c r="B10" s="20" t="s">
        <v>24</v>
      </c>
      <c r="C10" s="21">
        <v>23</v>
      </c>
      <c r="D10" s="21">
        <v>433155</v>
      </c>
      <c r="E10" s="22">
        <v>67015.849776880001</v>
      </c>
      <c r="F10" s="22">
        <v>38277.82307156</v>
      </c>
      <c r="G10" s="22">
        <v>28738.02670532</v>
      </c>
      <c r="H10" s="22">
        <v>234400.74674559999</v>
      </c>
      <c r="I10" s="22">
        <v>227499.82468259</v>
      </c>
      <c r="J10" s="21">
        <v>1</v>
      </c>
      <c r="K10" s="22">
        <v>0</v>
      </c>
    </row>
    <row r="11" spans="1:11" x14ac:dyDescent="0.25">
      <c r="A11" s="19" t="s">
        <v>25</v>
      </c>
      <c r="B11" s="20" t="s">
        <v>26</v>
      </c>
      <c r="C11" s="21">
        <v>23</v>
      </c>
      <c r="D11" s="21">
        <v>438664</v>
      </c>
      <c r="E11" s="22">
        <v>4904.3796589800004</v>
      </c>
      <c r="F11" s="22">
        <v>2301.47335312</v>
      </c>
      <c r="G11" s="22">
        <v>2602.90630586</v>
      </c>
      <c r="H11" s="22">
        <v>105624.05646399</v>
      </c>
      <c r="I11" s="22">
        <v>104517.91381456</v>
      </c>
      <c r="J11" s="21">
        <v>0</v>
      </c>
      <c r="K11" s="22">
        <v>0</v>
      </c>
    </row>
    <row r="12" spans="1:11" x14ac:dyDescent="0.25">
      <c r="A12" s="19" t="s">
        <v>27</v>
      </c>
      <c r="B12" s="20" t="s">
        <v>28</v>
      </c>
      <c r="C12" s="21">
        <v>15</v>
      </c>
      <c r="D12" s="21">
        <v>217360</v>
      </c>
      <c r="E12" s="22">
        <v>161.86380822999999</v>
      </c>
      <c r="F12" s="22">
        <v>531.81943937000005</v>
      </c>
      <c r="G12" s="22">
        <v>-369.95563113999998</v>
      </c>
      <c r="H12" s="22">
        <v>24830.587750980001</v>
      </c>
      <c r="I12" s="22">
        <v>24871.625520189998</v>
      </c>
      <c r="J12" s="21">
        <v>3</v>
      </c>
      <c r="K12" s="22">
        <v>0</v>
      </c>
    </row>
    <row r="13" spans="1:11" x14ac:dyDescent="0.25">
      <c r="A13" s="19" t="s">
        <v>29</v>
      </c>
      <c r="B13" s="20" t="s">
        <v>30</v>
      </c>
      <c r="C13" s="21">
        <v>12</v>
      </c>
      <c r="D13" s="21">
        <v>98618</v>
      </c>
      <c r="E13" s="22">
        <v>176.22493534</v>
      </c>
      <c r="F13" s="22">
        <v>118.80899506999999</v>
      </c>
      <c r="G13" s="22">
        <v>57.41594027</v>
      </c>
      <c r="H13" s="22">
        <v>11052.021869349999</v>
      </c>
      <c r="I13" s="22">
        <v>10973.679075759999</v>
      </c>
      <c r="J13" s="21">
        <v>0</v>
      </c>
      <c r="K13" s="22">
        <v>0</v>
      </c>
    </row>
    <row r="14" spans="1:11" x14ac:dyDescent="0.25">
      <c r="A14" s="19" t="s">
        <v>31</v>
      </c>
      <c r="B14" s="20" t="s">
        <v>32</v>
      </c>
      <c r="C14" s="21">
        <v>9</v>
      </c>
      <c r="D14" s="21">
        <v>69014</v>
      </c>
      <c r="E14" s="22">
        <v>911.29500134</v>
      </c>
      <c r="F14" s="22">
        <v>124.54755584999999</v>
      </c>
      <c r="G14" s="22">
        <v>786.74744549000002</v>
      </c>
      <c r="H14" s="22">
        <v>15324.7676226</v>
      </c>
      <c r="I14" s="22">
        <v>14773.675531680001</v>
      </c>
      <c r="J14" s="21">
        <v>0</v>
      </c>
      <c r="K14" s="22">
        <v>0</v>
      </c>
    </row>
    <row r="15" spans="1:11" x14ac:dyDescent="0.25">
      <c r="A15" s="19" t="s">
        <v>33</v>
      </c>
      <c r="B15" s="20" t="s">
        <v>34</v>
      </c>
      <c r="C15" s="21">
        <v>22</v>
      </c>
      <c r="D15" s="21">
        <v>216166</v>
      </c>
      <c r="E15" s="22">
        <v>878.04248757000005</v>
      </c>
      <c r="F15" s="22">
        <v>671.44379743000002</v>
      </c>
      <c r="G15" s="22">
        <v>206.59869014</v>
      </c>
      <c r="H15" s="22">
        <v>33069.71456927</v>
      </c>
      <c r="I15" s="22">
        <v>32848.371271329997</v>
      </c>
      <c r="J15" s="21">
        <v>0</v>
      </c>
      <c r="K15" s="22">
        <v>0</v>
      </c>
    </row>
    <row r="16" spans="1:11" x14ac:dyDescent="0.25">
      <c r="A16" s="19" t="s">
        <v>35</v>
      </c>
      <c r="B16" s="20" t="s">
        <v>36</v>
      </c>
      <c r="C16" s="21">
        <v>21</v>
      </c>
      <c r="D16" s="21">
        <v>538313</v>
      </c>
      <c r="E16" s="22">
        <v>4915.4092382400004</v>
      </c>
      <c r="F16" s="22">
        <v>2654.3703704999998</v>
      </c>
      <c r="G16" s="22">
        <v>2261.0388677400001</v>
      </c>
      <c r="H16" s="22">
        <v>154280.13160053999</v>
      </c>
      <c r="I16" s="22">
        <v>152348.90892424001</v>
      </c>
      <c r="J16" s="21">
        <v>0</v>
      </c>
      <c r="K16" s="22">
        <v>0</v>
      </c>
    </row>
    <row r="17" spans="1:11" x14ac:dyDescent="0.25">
      <c r="A17" s="19" t="s">
        <v>37</v>
      </c>
      <c r="B17" s="20" t="s">
        <v>38</v>
      </c>
      <c r="C17" s="21">
        <v>14</v>
      </c>
      <c r="D17" s="21">
        <v>193899</v>
      </c>
      <c r="E17" s="22">
        <v>41.35484683</v>
      </c>
      <c r="F17" s="22">
        <v>584.18593871999997</v>
      </c>
      <c r="G17" s="22">
        <v>-542.83109189000004</v>
      </c>
      <c r="H17" s="22">
        <v>21789.599808610001</v>
      </c>
      <c r="I17" s="22">
        <v>21980.58724809</v>
      </c>
      <c r="J17" s="21">
        <v>3</v>
      </c>
      <c r="K17" s="22">
        <v>0</v>
      </c>
    </row>
    <row r="18" spans="1:11" x14ac:dyDescent="0.25">
      <c r="A18" s="19" t="s">
        <v>39</v>
      </c>
      <c r="B18" s="20" t="s">
        <v>40</v>
      </c>
      <c r="C18" s="21">
        <v>22</v>
      </c>
      <c r="D18" s="21">
        <v>243634</v>
      </c>
      <c r="E18" s="22">
        <v>1200.11036089</v>
      </c>
      <c r="F18" s="22">
        <v>1508.0423822400001</v>
      </c>
      <c r="G18" s="22">
        <v>-307.93202135000001</v>
      </c>
      <c r="H18" s="22">
        <v>79123.08716512</v>
      </c>
      <c r="I18" s="22">
        <v>78867.365629909997</v>
      </c>
      <c r="J18" s="21">
        <v>0</v>
      </c>
      <c r="K18" s="22">
        <v>0</v>
      </c>
    </row>
    <row r="19" spans="1:11" x14ac:dyDescent="0.25">
      <c r="A19" s="19" t="s">
        <v>41</v>
      </c>
      <c r="B19" s="20" t="s">
        <v>42</v>
      </c>
      <c r="C19" s="21">
        <v>21</v>
      </c>
      <c r="D19" s="21">
        <v>192867</v>
      </c>
      <c r="E19" s="22">
        <v>2251.0927332299998</v>
      </c>
      <c r="F19" s="22">
        <v>989.46468271000003</v>
      </c>
      <c r="G19" s="22">
        <v>1261.62805052</v>
      </c>
      <c r="H19" s="22">
        <v>33302.061079190004</v>
      </c>
      <c r="I19" s="22">
        <v>32887.923683039997</v>
      </c>
      <c r="J19" s="21">
        <v>0</v>
      </c>
      <c r="K19" s="22">
        <v>0</v>
      </c>
    </row>
    <row r="20" spans="1:11" x14ac:dyDescent="0.25">
      <c r="A20" s="19" t="s">
        <v>43</v>
      </c>
      <c r="B20" s="20" t="s">
        <v>44</v>
      </c>
      <c r="C20" s="21">
        <v>5</v>
      </c>
      <c r="D20" s="21">
        <v>36301</v>
      </c>
      <c r="E20" s="22">
        <v>57.101485510000003</v>
      </c>
      <c r="F20" s="22">
        <v>99.253540810000004</v>
      </c>
      <c r="G20" s="22">
        <v>-42.152055300000001</v>
      </c>
      <c r="H20" s="22">
        <v>4496.0632022700001</v>
      </c>
      <c r="I20" s="22">
        <v>4499.4105764300002</v>
      </c>
      <c r="J20" s="21">
        <v>0</v>
      </c>
      <c r="K20" s="22">
        <v>0</v>
      </c>
    </row>
    <row r="21" spans="1:11" x14ac:dyDescent="0.25">
      <c r="A21" s="19" t="s">
        <v>45</v>
      </c>
      <c r="B21" s="20" t="s">
        <v>46</v>
      </c>
      <c r="C21" s="21">
        <v>13</v>
      </c>
      <c r="D21" s="21">
        <v>205947</v>
      </c>
      <c r="E21" s="22">
        <v>2575.6689939900002</v>
      </c>
      <c r="F21" s="22">
        <v>2261.2460605599999</v>
      </c>
      <c r="G21" s="22">
        <v>314.42293343000102</v>
      </c>
      <c r="H21" s="22">
        <v>53349.187507809998</v>
      </c>
      <c r="I21" s="22">
        <v>53567.01147505</v>
      </c>
      <c r="J21" s="21">
        <v>0</v>
      </c>
      <c r="K21" s="22">
        <v>0</v>
      </c>
    </row>
    <row r="22" spans="1:11" ht="30" x14ac:dyDescent="0.25">
      <c r="A22" s="7" t="s">
        <v>47</v>
      </c>
      <c r="B22" s="18" t="s">
        <v>48</v>
      </c>
      <c r="C22" s="15">
        <f>SUM($C$6:$C$21)</f>
        <v>315</v>
      </c>
      <c r="D22" s="15">
        <f>SUM($D$6:$D$21)</f>
        <v>7016744</v>
      </c>
      <c r="E22" s="11">
        <f>SUM($E$6:$E$21)</f>
        <v>1074124.6093828401</v>
      </c>
      <c r="F22" s="11">
        <f>SUM($F$6:$F$21)</f>
        <v>954537.01377222012</v>
      </c>
      <c r="G22" s="11">
        <f>SUM($G$6:$G$21)</f>
        <v>119587.59561062024</v>
      </c>
      <c r="H22" s="11">
        <f>SUM($H$6:$H$21)</f>
        <v>1544181.20433429</v>
      </c>
      <c r="I22" s="11">
        <f>SUM($I$6:$I$21)</f>
        <v>1595465.50353827</v>
      </c>
      <c r="J22" s="15">
        <f>SUM($J$6:$J$21)</f>
        <v>7</v>
      </c>
      <c r="K22" s="11">
        <f>SUM($K$6:$K$21)</f>
        <v>0</v>
      </c>
    </row>
    <row r="23" spans="1:11" x14ac:dyDescent="0.25">
      <c r="A23" s="4"/>
      <c r="B23" s="6" t="s">
        <v>47</v>
      </c>
      <c r="C23" s="16"/>
      <c r="D23" s="16"/>
      <c r="E23" s="12"/>
      <c r="F23" s="12"/>
      <c r="G23" s="12"/>
      <c r="H23" s="12"/>
      <c r="I23" s="12"/>
      <c r="J23" s="16"/>
      <c r="K23" s="12"/>
    </row>
    <row r="24" spans="1:11" ht="15.75" x14ac:dyDescent="0.25">
      <c r="A24" s="2" t="s">
        <v>49</v>
      </c>
      <c r="B24" s="3" t="s">
        <v>50</v>
      </c>
      <c r="C24" s="16"/>
      <c r="D24" s="16"/>
      <c r="E24" s="12"/>
      <c r="F24" s="12"/>
      <c r="G24" s="12"/>
      <c r="H24" s="12"/>
      <c r="I24" s="12"/>
      <c r="J24" s="16"/>
      <c r="K24" s="12"/>
    </row>
    <row r="25" spans="1:11" x14ac:dyDescent="0.25">
      <c r="A25" s="19" t="s">
        <v>15</v>
      </c>
      <c r="B25" s="20" t="s">
        <v>51</v>
      </c>
      <c r="C25" s="21">
        <v>26</v>
      </c>
      <c r="D25" s="21">
        <v>7364238</v>
      </c>
      <c r="E25" s="22">
        <v>9122.9198761499993</v>
      </c>
      <c r="F25" s="22">
        <v>2038.31297445</v>
      </c>
      <c r="G25" s="22">
        <v>7084.6069017</v>
      </c>
      <c r="H25" s="22">
        <v>168365.86005903999</v>
      </c>
      <c r="I25" s="22">
        <v>159888.17460567999</v>
      </c>
      <c r="J25" s="21">
        <v>0</v>
      </c>
      <c r="K25" s="22">
        <v>0</v>
      </c>
    </row>
    <row r="26" spans="1:11" x14ac:dyDescent="0.25">
      <c r="A26" s="19" t="s">
        <v>17</v>
      </c>
      <c r="B26" s="20" t="s">
        <v>52</v>
      </c>
      <c r="C26" s="21">
        <v>31</v>
      </c>
      <c r="D26" s="21">
        <v>14357880</v>
      </c>
      <c r="E26" s="22">
        <v>6000.0500934600004</v>
      </c>
      <c r="F26" s="22">
        <v>5329.9294203899999</v>
      </c>
      <c r="G26" s="22">
        <v>670.12067307000098</v>
      </c>
      <c r="H26" s="22">
        <v>361031.14297366003</v>
      </c>
      <c r="I26" s="22">
        <v>353931.44125742</v>
      </c>
      <c r="J26" s="21">
        <v>0</v>
      </c>
      <c r="K26" s="22">
        <v>0</v>
      </c>
    </row>
    <row r="27" spans="1:11" x14ac:dyDescent="0.25">
      <c r="A27" s="19" t="s">
        <v>19</v>
      </c>
      <c r="B27" s="20" t="s">
        <v>53</v>
      </c>
      <c r="C27" s="21">
        <v>29</v>
      </c>
      <c r="D27" s="21">
        <v>10077659</v>
      </c>
      <c r="E27" s="22">
        <v>5791.1487450300001</v>
      </c>
      <c r="F27" s="22">
        <v>3168.8578130199999</v>
      </c>
      <c r="G27" s="22">
        <v>2622.2909320099998</v>
      </c>
      <c r="H27" s="22">
        <v>257266.49277282</v>
      </c>
      <c r="I27" s="22">
        <v>250312.22003676</v>
      </c>
      <c r="J27" s="21">
        <v>0</v>
      </c>
      <c r="K27" s="22">
        <v>0</v>
      </c>
    </row>
    <row r="28" spans="1:11" x14ac:dyDescent="0.25">
      <c r="A28" s="19" t="s">
        <v>21</v>
      </c>
      <c r="B28" s="20" t="s">
        <v>54</v>
      </c>
      <c r="C28" s="21">
        <v>29</v>
      </c>
      <c r="D28" s="21">
        <v>16029834</v>
      </c>
      <c r="E28" s="22">
        <v>7557.38549083</v>
      </c>
      <c r="F28" s="22">
        <v>5913.1657209499999</v>
      </c>
      <c r="G28" s="22">
        <v>1644.2197698800001</v>
      </c>
      <c r="H28" s="22">
        <v>378543.82766416</v>
      </c>
      <c r="I28" s="22">
        <v>368224.06832065998</v>
      </c>
      <c r="J28" s="21">
        <v>0</v>
      </c>
      <c r="K28" s="22">
        <v>0</v>
      </c>
    </row>
    <row r="29" spans="1:11" x14ac:dyDescent="0.25">
      <c r="A29" s="19" t="s">
        <v>23</v>
      </c>
      <c r="B29" s="20" t="s">
        <v>55</v>
      </c>
      <c r="C29" s="21">
        <v>28</v>
      </c>
      <c r="D29" s="21">
        <v>20962913</v>
      </c>
      <c r="E29" s="22">
        <v>7119.5636533099996</v>
      </c>
      <c r="F29" s="22">
        <v>5010.3673721900004</v>
      </c>
      <c r="G29" s="22">
        <v>2109.1962811200001</v>
      </c>
      <c r="H29" s="22">
        <v>313488.17717634997</v>
      </c>
      <c r="I29" s="22">
        <v>305931.02294530999</v>
      </c>
      <c r="J29" s="21">
        <v>0</v>
      </c>
      <c r="K29" s="22">
        <v>0</v>
      </c>
    </row>
    <row r="30" spans="1:11" x14ac:dyDescent="0.25">
      <c r="A30" s="19" t="s">
        <v>25</v>
      </c>
      <c r="B30" s="20" t="s">
        <v>56</v>
      </c>
      <c r="C30" s="21">
        <v>9</v>
      </c>
      <c r="D30" s="21">
        <v>991819</v>
      </c>
      <c r="E30" s="22">
        <v>1027.22193999</v>
      </c>
      <c r="F30" s="22">
        <v>396.44207021</v>
      </c>
      <c r="G30" s="22">
        <v>630.77986978000001</v>
      </c>
      <c r="H30" s="22">
        <v>30683.975218489999</v>
      </c>
      <c r="I30" s="22">
        <v>29527.979565509999</v>
      </c>
      <c r="J30" s="21">
        <v>0</v>
      </c>
      <c r="K30" s="22">
        <v>0</v>
      </c>
    </row>
    <row r="31" spans="1:11" x14ac:dyDescent="0.25">
      <c r="A31" s="19" t="s">
        <v>27</v>
      </c>
      <c r="B31" s="20" t="s">
        <v>57</v>
      </c>
      <c r="C31" s="21">
        <v>23</v>
      </c>
      <c r="D31" s="21">
        <v>7016092</v>
      </c>
      <c r="E31" s="22">
        <v>4138.7534881299998</v>
      </c>
      <c r="F31" s="22">
        <v>1967.97310743</v>
      </c>
      <c r="G31" s="22">
        <v>2170.7803807</v>
      </c>
      <c r="H31" s="22">
        <v>185631.53886977001</v>
      </c>
      <c r="I31" s="22">
        <v>179811.21072895001</v>
      </c>
      <c r="J31" s="21">
        <v>0</v>
      </c>
      <c r="K31" s="22">
        <v>0</v>
      </c>
    </row>
    <row r="32" spans="1:11" x14ac:dyDescent="0.25">
      <c r="A32" s="19" t="s">
        <v>29</v>
      </c>
      <c r="B32" s="20" t="s">
        <v>58</v>
      </c>
      <c r="C32" s="21">
        <v>28</v>
      </c>
      <c r="D32" s="21">
        <v>5071314</v>
      </c>
      <c r="E32" s="22">
        <v>2046.11562811</v>
      </c>
      <c r="F32" s="22">
        <v>2666.3590688899999</v>
      </c>
      <c r="G32" s="22">
        <v>-620.24344077999797</v>
      </c>
      <c r="H32" s="22">
        <v>148161.60404409</v>
      </c>
      <c r="I32" s="22">
        <v>146009.52000195</v>
      </c>
      <c r="J32" s="21">
        <v>0</v>
      </c>
      <c r="K32" s="22">
        <v>0</v>
      </c>
    </row>
    <row r="33" spans="1:11" x14ac:dyDescent="0.25">
      <c r="A33" s="19" t="s">
        <v>31</v>
      </c>
      <c r="B33" s="20" t="s">
        <v>59</v>
      </c>
      <c r="C33" s="21">
        <v>174</v>
      </c>
      <c r="D33" s="21">
        <v>24786304</v>
      </c>
      <c r="E33" s="22">
        <v>27468.521264880001</v>
      </c>
      <c r="F33" s="22">
        <v>9082.1689339500008</v>
      </c>
      <c r="G33" s="22">
        <v>18386.35233093</v>
      </c>
      <c r="H33" s="22">
        <v>421112.35632398998</v>
      </c>
      <c r="I33" s="22">
        <v>400005.91575445997</v>
      </c>
      <c r="J33" s="21">
        <v>0</v>
      </c>
      <c r="K33" s="22">
        <v>0</v>
      </c>
    </row>
    <row r="34" spans="1:11" x14ac:dyDescent="0.25">
      <c r="A34" s="19" t="s">
        <v>33</v>
      </c>
      <c r="B34" s="20" t="s">
        <v>60</v>
      </c>
      <c r="C34" s="21">
        <v>42</v>
      </c>
      <c r="D34" s="21">
        <v>16463700</v>
      </c>
      <c r="E34" s="22">
        <v>2065.4008727800001</v>
      </c>
      <c r="F34" s="22">
        <v>2703.0313537400002</v>
      </c>
      <c r="G34" s="22">
        <v>-637.63048096</v>
      </c>
      <c r="H34" s="22">
        <v>249507.00226084999</v>
      </c>
      <c r="I34" s="22">
        <v>244273.47950227</v>
      </c>
      <c r="J34" s="21">
        <v>0</v>
      </c>
      <c r="K34" s="22">
        <v>0</v>
      </c>
    </row>
    <row r="35" spans="1:11" x14ac:dyDescent="0.25">
      <c r="A35" s="19" t="s">
        <v>35</v>
      </c>
      <c r="B35" s="20" t="s">
        <v>61</v>
      </c>
      <c r="C35" s="21">
        <v>39</v>
      </c>
      <c r="D35" s="21">
        <v>15377119</v>
      </c>
      <c r="E35" s="22">
        <v>8820.8765748599999</v>
      </c>
      <c r="F35" s="22">
        <v>5767.96011172</v>
      </c>
      <c r="G35" s="22">
        <v>3052.9164631399999</v>
      </c>
      <c r="H35" s="22">
        <v>420165.97040731</v>
      </c>
      <c r="I35" s="22">
        <v>412088.65544830001</v>
      </c>
      <c r="J35" s="21">
        <v>0</v>
      </c>
      <c r="K35" s="22">
        <v>0</v>
      </c>
    </row>
    <row r="36" spans="1:11" x14ac:dyDescent="0.25">
      <c r="A36" s="7" t="s">
        <v>47</v>
      </c>
      <c r="B36" s="7" t="s">
        <v>62</v>
      </c>
      <c r="C36" s="15">
        <f>SUM($C$25:$C$35)</f>
        <v>458</v>
      </c>
      <c r="D36" s="15">
        <f>SUM($D$25:$D$35)</f>
        <v>138498872</v>
      </c>
      <c r="E36" s="11">
        <f>SUM($E$25:$E$35)</f>
        <v>81157.957627529991</v>
      </c>
      <c r="F36" s="11">
        <f>SUM($F$25:$F$35)</f>
        <v>44044.567946940006</v>
      </c>
      <c r="G36" s="11">
        <f>SUM($G$25:$G$35)</f>
        <v>37113.389680590008</v>
      </c>
      <c r="H36" s="11">
        <f>SUM($H$25:$H$35)</f>
        <v>2933957.9477705299</v>
      </c>
      <c r="I36" s="11">
        <f>SUM($I$25:$I$35)</f>
        <v>2850003.6881672698</v>
      </c>
      <c r="J36" s="15">
        <f>SUM($J$25:$J$35)</f>
        <v>0</v>
      </c>
      <c r="K36" s="11">
        <f>SUM($K$25:$K$35)</f>
        <v>0</v>
      </c>
    </row>
    <row r="37" spans="1:11" x14ac:dyDescent="0.25">
      <c r="A37" s="4"/>
      <c r="B37" s="6" t="s">
        <v>47</v>
      </c>
      <c r="C37" s="16"/>
      <c r="D37" s="16"/>
      <c r="E37" s="12"/>
      <c r="F37" s="12"/>
      <c r="G37" s="12"/>
      <c r="H37" s="12"/>
      <c r="I37" s="12"/>
      <c r="J37" s="16"/>
      <c r="K37" s="12"/>
    </row>
    <row r="38" spans="1:11" ht="15.75" x14ac:dyDescent="0.25">
      <c r="A38" s="2" t="s">
        <v>63</v>
      </c>
      <c r="B38" s="3" t="s">
        <v>64</v>
      </c>
      <c r="C38" s="16"/>
      <c r="D38" s="16"/>
      <c r="E38" s="12"/>
      <c r="F38" s="12"/>
      <c r="G38" s="12"/>
      <c r="H38" s="12"/>
      <c r="I38" s="12"/>
      <c r="J38" s="16"/>
      <c r="K38" s="12"/>
    </row>
    <row r="39" spans="1:11" x14ac:dyDescent="0.25">
      <c r="A39" s="19" t="s">
        <v>15</v>
      </c>
      <c r="B39" s="20" t="s">
        <v>65</v>
      </c>
      <c r="C39" s="21">
        <v>19</v>
      </c>
      <c r="D39" s="21">
        <v>545408</v>
      </c>
      <c r="E39" s="22">
        <v>575.43859395000004</v>
      </c>
      <c r="F39" s="22">
        <v>549.74618645999999</v>
      </c>
      <c r="G39" s="22">
        <v>25.692407489999798</v>
      </c>
      <c r="H39" s="22">
        <v>28307.346653159999</v>
      </c>
      <c r="I39" s="22">
        <v>28062.630307669999</v>
      </c>
      <c r="J39" s="21">
        <v>1</v>
      </c>
      <c r="K39" s="22">
        <v>0</v>
      </c>
    </row>
    <row r="40" spans="1:11" x14ac:dyDescent="0.25">
      <c r="A40" s="19" t="s">
        <v>17</v>
      </c>
      <c r="B40" s="20" t="s">
        <v>66</v>
      </c>
      <c r="C40" s="21">
        <v>31</v>
      </c>
      <c r="D40" s="21">
        <v>5518271</v>
      </c>
      <c r="E40" s="22">
        <v>3340.73461705</v>
      </c>
      <c r="F40" s="22">
        <v>3145.2591069800001</v>
      </c>
      <c r="G40" s="22">
        <v>195.47551006999899</v>
      </c>
      <c r="H40" s="22">
        <v>221973.33290112999</v>
      </c>
      <c r="I40" s="22">
        <v>218925.40777943999</v>
      </c>
      <c r="J40" s="21">
        <v>2</v>
      </c>
      <c r="K40" s="22">
        <v>9.3272999999999993</v>
      </c>
    </row>
    <row r="41" spans="1:11" x14ac:dyDescent="0.25">
      <c r="A41" s="19" t="s">
        <v>19</v>
      </c>
      <c r="B41" s="20" t="s">
        <v>67</v>
      </c>
      <c r="C41" s="21">
        <v>33</v>
      </c>
      <c r="D41" s="21">
        <v>4770961</v>
      </c>
      <c r="E41" s="22">
        <v>6298.9429283400004</v>
      </c>
      <c r="F41" s="22">
        <v>4501.3854760300001</v>
      </c>
      <c r="G41" s="22">
        <v>1797.5574523099999</v>
      </c>
      <c r="H41" s="22">
        <v>279986.06970106001</v>
      </c>
      <c r="I41" s="22">
        <v>275389.04736258002</v>
      </c>
      <c r="J41" s="21">
        <v>0</v>
      </c>
      <c r="K41" s="22">
        <v>0</v>
      </c>
    </row>
    <row r="42" spans="1:11" x14ac:dyDescent="0.25">
      <c r="A42" s="19" t="s">
        <v>21</v>
      </c>
      <c r="B42" s="20" t="s">
        <v>68</v>
      </c>
      <c r="C42" s="21">
        <v>24</v>
      </c>
      <c r="D42" s="21">
        <v>2426363</v>
      </c>
      <c r="E42" s="22">
        <v>4314.2490497199997</v>
      </c>
      <c r="F42" s="22">
        <v>1188.7390148100001</v>
      </c>
      <c r="G42" s="22">
        <v>3125.5100349099998</v>
      </c>
      <c r="H42" s="22">
        <v>89592.724563349999</v>
      </c>
      <c r="I42" s="22">
        <v>91892.849308760007</v>
      </c>
      <c r="J42" s="21">
        <v>0</v>
      </c>
      <c r="K42" s="22">
        <v>0</v>
      </c>
    </row>
    <row r="43" spans="1:11" x14ac:dyDescent="0.25">
      <c r="A43" s="19" t="s">
        <v>23</v>
      </c>
      <c r="B43" s="20" t="s">
        <v>69</v>
      </c>
      <c r="C43" s="21">
        <v>27</v>
      </c>
      <c r="D43" s="21">
        <v>532819</v>
      </c>
      <c r="E43" s="22">
        <v>28526.72099347</v>
      </c>
      <c r="F43" s="22">
        <v>17511.971721729999</v>
      </c>
      <c r="G43" s="22">
        <v>11014.74927174</v>
      </c>
      <c r="H43" s="22">
        <v>189349.31126255001</v>
      </c>
      <c r="I43" s="22">
        <v>221867.12849936</v>
      </c>
      <c r="J43" s="21">
        <v>0</v>
      </c>
      <c r="K43" s="22">
        <v>0</v>
      </c>
    </row>
    <row r="44" spans="1:11" x14ac:dyDescent="0.25">
      <c r="A44" s="19" t="s">
        <v>25</v>
      </c>
      <c r="B44" s="20" t="s">
        <v>70</v>
      </c>
      <c r="C44" s="21">
        <v>22</v>
      </c>
      <c r="D44" s="21">
        <v>431125</v>
      </c>
      <c r="E44" s="22">
        <v>2950.2162042700002</v>
      </c>
      <c r="F44" s="22">
        <v>1673.1132738900001</v>
      </c>
      <c r="G44" s="22">
        <v>1277.1029303800001</v>
      </c>
      <c r="H44" s="22">
        <v>35571.791263929998</v>
      </c>
      <c r="I44" s="22">
        <v>35848.576243969997</v>
      </c>
      <c r="J44" s="21">
        <v>2</v>
      </c>
      <c r="K44" s="22">
        <v>25.812899999999999</v>
      </c>
    </row>
    <row r="45" spans="1:11" x14ac:dyDescent="0.25">
      <c r="A45" s="7" t="s">
        <v>47</v>
      </c>
      <c r="B45" s="7" t="s">
        <v>71</v>
      </c>
      <c r="C45" s="15">
        <f>SUM($C$39:$C$44)</f>
        <v>156</v>
      </c>
      <c r="D45" s="15">
        <f>SUM($D$39:$D$44)</f>
        <v>14224947</v>
      </c>
      <c r="E45" s="11">
        <f>SUM($E$39:$E$44)</f>
        <v>46006.302386800002</v>
      </c>
      <c r="F45" s="11">
        <f>SUM($F$39:$F$44)</f>
        <v>28570.214779899998</v>
      </c>
      <c r="G45" s="11">
        <f>SUM($G$39:$G$44)</f>
        <v>17436.087606899997</v>
      </c>
      <c r="H45" s="11">
        <f>SUM($H$39:$H$44)</f>
        <v>844780.57634517993</v>
      </c>
      <c r="I45" s="11">
        <f>SUM($I$39:$I$44)</f>
        <v>871985.63950177992</v>
      </c>
      <c r="J45" s="15">
        <f>SUM($J$39:$J$44)</f>
        <v>5</v>
      </c>
      <c r="K45" s="11">
        <f>SUM($K$39:$K$44)</f>
        <v>35.1402</v>
      </c>
    </row>
    <row r="46" spans="1:11" x14ac:dyDescent="0.25">
      <c r="A46" s="4"/>
      <c r="B46" s="6" t="s">
        <v>47</v>
      </c>
      <c r="C46" s="16"/>
      <c r="D46" s="16"/>
      <c r="E46" s="12"/>
      <c r="F46" s="12"/>
      <c r="G46" s="12"/>
      <c r="H46" s="12"/>
      <c r="I46" s="12"/>
      <c r="J46" s="16"/>
      <c r="K46" s="12"/>
    </row>
    <row r="47" spans="1:11" ht="15.75" x14ac:dyDescent="0.25">
      <c r="A47" s="2" t="s">
        <v>72</v>
      </c>
      <c r="B47" s="3" t="s">
        <v>73</v>
      </c>
      <c r="C47" s="16"/>
      <c r="D47" s="16"/>
      <c r="E47" s="12"/>
      <c r="F47" s="12"/>
      <c r="G47" s="12"/>
      <c r="H47" s="12"/>
      <c r="I47" s="12"/>
      <c r="J47" s="16"/>
      <c r="K47" s="12"/>
    </row>
    <row r="48" spans="1:11" x14ac:dyDescent="0.25">
      <c r="A48" s="19" t="s">
        <v>15</v>
      </c>
      <c r="B48" s="20" t="s">
        <v>74</v>
      </c>
      <c r="C48" s="21">
        <v>29</v>
      </c>
      <c r="D48" s="21">
        <v>2936417</v>
      </c>
      <c r="E48" s="22">
        <v>374.26247913999998</v>
      </c>
      <c r="F48" s="22">
        <v>227.09892794999999</v>
      </c>
      <c r="G48" s="22">
        <v>147.16355118999999</v>
      </c>
      <c r="H48" s="22">
        <v>29903.39259326</v>
      </c>
      <c r="I48" s="22">
        <v>29372.405477560002</v>
      </c>
      <c r="J48" s="21">
        <v>0</v>
      </c>
      <c r="K48" s="22">
        <v>0</v>
      </c>
    </row>
    <row r="49" spans="1:11" x14ac:dyDescent="0.25">
      <c r="A49" s="19" t="s">
        <v>17</v>
      </c>
      <c r="B49" s="20" t="s">
        <v>75</v>
      </c>
      <c r="C49" s="21">
        <v>11</v>
      </c>
      <c r="D49" s="21">
        <v>3002653</v>
      </c>
      <c r="E49" s="22">
        <v>183.31364861</v>
      </c>
      <c r="F49" s="22">
        <v>104.00173012</v>
      </c>
      <c r="G49" s="22">
        <v>79.311918489999996</v>
      </c>
      <c r="H49" s="22">
        <v>22086.808943200002</v>
      </c>
      <c r="I49" s="22">
        <v>21704.23658035</v>
      </c>
      <c r="J49" s="21">
        <v>0</v>
      </c>
      <c r="K49" s="22">
        <v>0</v>
      </c>
    </row>
    <row r="50" spans="1:11" x14ac:dyDescent="0.25">
      <c r="A50" s="7" t="s">
        <v>47</v>
      </c>
      <c r="B50" s="7" t="s">
        <v>76</v>
      </c>
      <c r="C50" s="15">
        <f>SUM($C$48:$C$49)</f>
        <v>40</v>
      </c>
      <c r="D50" s="15">
        <f>SUM($D$48:$D$49)</f>
        <v>5939070</v>
      </c>
      <c r="E50" s="11">
        <f>SUM($E$48:$E$49)</f>
        <v>557.57612774999996</v>
      </c>
      <c r="F50" s="11">
        <f>SUM($F$48:$F$49)</f>
        <v>331.10065807000001</v>
      </c>
      <c r="G50" s="11">
        <f>SUM($G$48:$G$49)</f>
        <v>226.47546968</v>
      </c>
      <c r="H50" s="11">
        <f>SUM($H$48:$H$49)</f>
        <v>51990.201536460001</v>
      </c>
      <c r="I50" s="11">
        <f>SUM($I$48:$I$49)</f>
        <v>51076.642057910001</v>
      </c>
      <c r="J50" s="15">
        <f>SUM($J$48:$J$49)</f>
        <v>0</v>
      </c>
      <c r="K50" s="11">
        <f>SUM($K$48:$K$49)</f>
        <v>0</v>
      </c>
    </row>
    <row r="51" spans="1:11" x14ac:dyDescent="0.25">
      <c r="A51" s="4"/>
      <c r="B51" s="6" t="s">
        <v>47</v>
      </c>
      <c r="C51" s="16"/>
      <c r="D51" s="16"/>
      <c r="E51" s="12"/>
      <c r="F51" s="12"/>
      <c r="G51" s="12"/>
      <c r="H51" s="12"/>
      <c r="I51" s="12"/>
      <c r="J51" s="16"/>
      <c r="K51" s="12"/>
    </row>
    <row r="52" spans="1:11" ht="15.75" x14ac:dyDescent="0.25">
      <c r="A52" s="2" t="s">
        <v>77</v>
      </c>
      <c r="B52" s="3" t="s">
        <v>78</v>
      </c>
      <c r="C52" s="16"/>
      <c r="D52" s="16"/>
      <c r="E52" s="12"/>
      <c r="F52" s="12"/>
      <c r="G52" s="12"/>
      <c r="H52" s="12"/>
      <c r="I52" s="12"/>
      <c r="J52" s="16"/>
      <c r="K52" s="12"/>
    </row>
    <row r="53" spans="1:11" x14ac:dyDescent="0.25">
      <c r="A53" s="19" t="s">
        <v>15</v>
      </c>
      <c r="B53" s="20" t="s">
        <v>79</v>
      </c>
      <c r="C53" s="21">
        <v>225</v>
      </c>
      <c r="D53" s="21">
        <v>9735676</v>
      </c>
      <c r="E53" s="22">
        <v>13102.63807617</v>
      </c>
      <c r="F53" s="22">
        <v>5082.9418715199999</v>
      </c>
      <c r="G53" s="22">
        <v>8019.6962046500003</v>
      </c>
      <c r="H53" s="22">
        <v>258148.49697343001</v>
      </c>
      <c r="I53" s="22">
        <v>252191.38380353001</v>
      </c>
      <c r="J53" s="21">
        <v>0</v>
      </c>
      <c r="K53" s="22">
        <v>0</v>
      </c>
    </row>
    <row r="54" spans="1:11" x14ac:dyDescent="0.25">
      <c r="A54" s="19" t="s">
        <v>17</v>
      </c>
      <c r="B54" s="20" t="s">
        <v>80</v>
      </c>
      <c r="C54" s="21">
        <v>17</v>
      </c>
      <c r="D54" s="21">
        <v>5527649</v>
      </c>
      <c r="E54" s="22">
        <v>1465.4443343</v>
      </c>
      <c r="F54" s="22">
        <v>128.09849639999999</v>
      </c>
      <c r="G54" s="22">
        <v>1337.3458379000001</v>
      </c>
      <c r="H54" s="22">
        <v>34455.143676799999</v>
      </c>
      <c r="I54" s="22">
        <v>34644.125227709999</v>
      </c>
      <c r="J54" s="21">
        <v>0</v>
      </c>
      <c r="K54" s="22">
        <v>0</v>
      </c>
    </row>
    <row r="55" spans="1:11" x14ac:dyDescent="0.25">
      <c r="A55" s="19" t="s">
        <v>19</v>
      </c>
      <c r="B55" s="20" t="s">
        <v>81</v>
      </c>
      <c r="C55" s="21">
        <v>201</v>
      </c>
      <c r="D55" s="21">
        <v>15490196</v>
      </c>
      <c r="E55" s="22">
        <v>16883.359025000002</v>
      </c>
      <c r="F55" s="22">
        <v>11096.075991670001</v>
      </c>
      <c r="G55" s="22">
        <v>5787.2830333299999</v>
      </c>
      <c r="H55" s="22">
        <v>777300.87530491001</v>
      </c>
      <c r="I55" s="22">
        <v>762996.92787378002</v>
      </c>
      <c r="J55" s="21">
        <v>0</v>
      </c>
      <c r="K55" s="22">
        <v>0</v>
      </c>
    </row>
    <row r="56" spans="1:11" x14ac:dyDescent="0.25">
      <c r="A56" s="19" t="s">
        <v>21</v>
      </c>
      <c r="B56" s="20" t="s">
        <v>82</v>
      </c>
      <c r="C56" s="21">
        <v>55</v>
      </c>
      <c r="D56" s="21">
        <v>1427286</v>
      </c>
      <c r="E56" s="22">
        <v>221.93658432999999</v>
      </c>
      <c r="F56" s="22">
        <v>588.42413068999997</v>
      </c>
      <c r="G56" s="22">
        <v>-366.48754636000001</v>
      </c>
      <c r="H56" s="22">
        <v>25179.630498089999</v>
      </c>
      <c r="I56" s="22">
        <v>25769.452107469999</v>
      </c>
      <c r="J56" s="21">
        <v>0</v>
      </c>
      <c r="K56" s="22">
        <v>0</v>
      </c>
    </row>
    <row r="57" spans="1:11" x14ac:dyDescent="0.25">
      <c r="A57" s="7" t="s">
        <v>47</v>
      </c>
      <c r="B57" s="7" t="s">
        <v>83</v>
      </c>
      <c r="C57" s="15">
        <f>SUM($C$53:$C$56)</f>
        <v>498</v>
      </c>
      <c r="D57" s="15">
        <f>SUM($D$53:$D$56)</f>
        <v>32180807</v>
      </c>
      <c r="E57" s="11">
        <f>SUM($E$53:$E$56)</f>
        <v>31673.378019800002</v>
      </c>
      <c r="F57" s="11">
        <f>SUM($F$53:$F$56)</f>
        <v>16895.54049028</v>
      </c>
      <c r="G57" s="11">
        <f>SUM($G$53:$G$56)</f>
        <v>14777.837529519998</v>
      </c>
      <c r="H57" s="11">
        <f>SUM($H$53:$H$56)</f>
        <v>1095084.1464532299</v>
      </c>
      <c r="I57" s="11">
        <f>SUM($I$53:$I$56)</f>
        <v>1075601.8890124899</v>
      </c>
      <c r="J57" s="15">
        <f>SUM($J$53:$J$56)</f>
        <v>0</v>
      </c>
      <c r="K57" s="11">
        <f>SUM($K$53:$K$56)</f>
        <v>0</v>
      </c>
    </row>
    <row r="58" spans="1:11" x14ac:dyDescent="0.25">
      <c r="A58" s="4"/>
      <c r="B58" s="6" t="s">
        <v>47</v>
      </c>
      <c r="C58" s="16"/>
      <c r="D58" s="16"/>
      <c r="E58" s="12"/>
      <c r="F58" s="12"/>
      <c r="G58" s="12"/>
      <c r="H58" s="12"/>
      <c r="I58" s="12"/>
      <c r="J58" s="16"/>
      <c r="K58" s="12"/>
    </row>
    <row r="59" spans="1:11" x14ac:dyDescent="0.25">
      <c r="A59" s="8" t="s">
        <v>47</v>
      </c>
      <c r="B59" s="8" t="s">
        <v>84</v>
      </c>
      <c r="C59" s="17">
        <f>SUM($C$6:$C$21) + SUM($C$25:$C$35) + SUM($C$39:$C$44) + SUM($C$48:$C$49) + SUM($C$53:$C$56)</f>
        <v>1467</v>
      </c>
      <c r="D59" s="17">
        <f>SUM($D$6:$D$21) + SUM($D$25:$D$35) + SUM($D$39:$D$44) + SUM($D$48:$D$49) + SUM($D$53:$D$56)</f>
        <v>197860440</v>
      </c>
      <c r="E59" s="13">
        <f>SUM($E$6:$E$21) + SUM($E$25:$E$35) + SUM($E$39:$E$44) + SUM($E$48:$E$49) + SUM($E$53:$E$56)</f>
        <v>1233519.8235447202</v>
      </c>
      <c r="F59" s="13">
        <f>SUM($F$6:$F$21) + SUM($F$25:$F$35) + SUM($F$39:$F$44) + SUM($F$48:$F$49) + SUM($F$53:$F$56)</f>
        <v>1044378.4376474101</v>
      </c>
      <c r="G59" s="13">
        <f>SUM($G$6:$G$21) + SUM($G$25:$G$35) + SUM($G$39:$G$44) + SUM($G$48:$G$49) + SUM($G$53:$G$56)</f>
        <v>189141.38589731025</v>
      </c>
      <c r="H59" s="13">
        <f>SUM($H$6:$H$21) + SUM($H$25:$H$35) + SUM($H$39:$H$44) + SUM($H$48:$H$49) + SUM($H$53:$H$56)</f>
        <v>6469994.0764396898</v>
      </c>
      <c r="I59" s="13">
        <f>SUM($I$6:$I$21) + SUM($I$25:$I$35) + SUM($I$39:$I$44) + SUM($I$48:$I$49) + SUM($I$53:$I$56)</f>
        <v>6444133.3622777201</v>
      </c>
      <c r="J59" s="17">
        <f>SUM($J$6:$J$21) + SUM($J$25:$J$35) + SUM($J$39:$J$44) + SUM($J$48:$J$49) + SUM($J$53:$J$56)</f>
        <v>12</v>
      </c>
      <c r="K59" s="13">
        <f>SUM($K$6:$K$21) + SUM($K$25:$K$35) + SUM($K$39:$K$44) + SUM($K$48:$K$49) + SUM($K$53:$K$56)</f>
        <v>35.1402</v>
      </c>
    </row>
    <row r="60" spans="1:11" x14ac:dyDescent="0.25">
      <c r="A60" s="4"/>
      <c r="B60" s="6" t="s">
        <v>47</v>
      </c>
      <c r="C60" s="16"/>
      <c r="D60" s="16"/>
      <c r="E60" s="12"/>
      <c r="F60" s="12"/>
      <c r="G60" s="12"/>
      <c r="H60" s="12"/>
      <c r="I60" s="12"/>
      <c r="J60" s="16"/>
      <c r="K60" s="12"/>
    </row>
    <row r="61" spans="1:11" ht="15.75" x14ac:dyDescent="0.25">
      <c r="A61" s="2" t="s">
        <v>85</v>
      </c>
      <c r="B61" s="3" t="s">
        <v>86</v>
      </c>
      <c r="C61" s="16"/>
      <c r="D61" s="16"/>
      <c r="E61" s="12"/>
      <c r="F61" s="12"/>
      <c r="G61" s="12"/>
      <c r="H61" s="12"/>
      <c r="I61" s="12"/>
      <c r="J61" s="16"/>
      <c r="K61" s="12"/>
    </row>
    <row r="62" spans="1:11" ht="15.75" x14ac:dyDescent="0.25">
      <c r="A62" s="2" t="s">
        <v>13</v>
      </c>
      <c r="B62" s="3" t="s">
        <v>14</v>
      </c>
      <c r="C62" s="16"/>
      <c r="D62" s="16"/>
      <c r="E62" s="12"/>
      <c r="F62" s="12"/>
      <c r="G62" s="12"/>
      <c r="H62" s="12"/>
      <c r="I62" s="12"/>
      <c r="J62" s="16"/>
      <c r="K62" s="12"/>
    </row>
    <row r="63" spans="1:11" x14ac:dyDescent="0.25">
      <c r="A63" s="19" t="s">
        <v>15</v>
      </c>
      <c r="B63" s="20" t="s">
        <v>87</v>
      </c>
      <c r="C63" s="21">
        <v>79</v>
      </c>
      <c r="D63" s="21">
        <v>67816</v>
      </c>
      <c r="E63" s="22">
        <v>0</v>
      </c>
      <c r="F63" s="22">
        <v>0</v>
      </c>
      <c r="G63" s="22">
        <v>0</v>
      </c>
      <c r="H63" s="22">
        <v>15301.736849209999</v>
      </c>
      <c r="I63" s="22">
        <v>15236.858569870001</v>
      </c>
      <c r="J63" s="21">
        <v>0</v>
      </c>
      <c r="K63" s="22">
        <v>0</v>
      </c>
    </row>
    <row r="64" spans="1:11" x14ac:dyDescent="0.25">
      <c r="A64" s="19" t="s">
        <v>17</v>
      </c>
      <c r="B64" s="20" t="s">
        <v>88</v>
      </c>
      <c r="C64" s="21">
        <v>0</v>
      </c>
      <c r="D64" s="21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1">
        <v>0</v>
      </c>
      <c r="K64" s="22">
        <v>0</v>
      </c>
    </row>
    <row r="65" spans="1:11" x14ac:dyDescent="0.25">
      <c r="A65" s="19" t="s">
        <v>19</v>
      </c>
      <c r="B65" s="20" t="s">
        <v>89</v>
      </c>
      <c r="C65" s="21">
        <v>4</v>
      </c>
      <c r="D65" s="21">
        <v>30</v>
      </c>
      <c r="E65" s="22">
        <v>0</v>
      </c>
      <c r="F65" s="22">
        <v>0</v>
      </c>
      <c r="G65" s="22">
        <v>0</v>
      </c>
      <c r="H65" s="22">
        <v>1057.9209980000001</v>
      </c>
      <c r="I65" s="22">
        <v>1053.3007</v>
      </c>
      <c r="J65" s="21">
        <v>0</v>
      </c>
      <c r="K65" s="22">
        <v>0</v>
      </c>
    </row>
    <row r="66" spans="1:11" x14ac:dyDescent="0.25">
      <c r="A66" s="19" t="s">
        <v>21</v>
      </c>
      <c r="B66" s="20" t="s">
        <v>90</v>
      </c>
      <c r="C66" s="21">
        <v>1</v>
      </c>
      <c r="D66" s="21">
        <v>203433</v>
      </c>
      <c r="E66" s="22">
        <v>19.420000000000002</v>
      </c>
      <c r="F66" s="22">
        <v>85.31</v>
      </c>
      <c r="G66" s="22">
        <v>-65.89</v>
      </c>
      <c r="H66" s="22">
        <v>5482.19</v>
      </c>
      <c r="I66" s="22">
        <v>5457.23</v>
      </c>
      <c r="J66" s="21">
        <v>0</v>
      </c>
      <c r="K66" s="22">
        <v>0</v>
      </c>
    </row>
    <row r="67" spans="1:11" x14ac:dyDescent="0.25">
      <c r="A67" s="7" t="s">
        <v>47</v>
      </c>
      <c r="B67" s="7" t="s">
        <v>91</v>
      </c>
      <c r="C67" s="15">
        <f>SUM($C$63:$C$66)</f>
        <v>84</v>
      </c>
      <c r="D67" s="15">
        <f>SUM($D$63:$D$66)</f>
        <v>271279</v>
      </c>
      <c r="E67" s="11">
        <f>SUM($E$63:$E$66)</f>
        <v>19.420000000000002</v>
      </c>
      <c r="F67" s="11">
        <f>SUM($F$63:$F$66)</f>
        <v>85.31</v>
      </c>
      <c r="G67" s="11">
        <f>SUM($G$63:$G$66)</f>
        <v>-65.89</v>
      </c>
      <c r="H67" s="11">
        <f>SUM($H$63:$H$66)</f>
        <v>21841.84784721</v>
      </c>
      <c r="I67" s="11">
        <f>SUM($I$63:$I$66)</f>
        <v>21747.38926987</v>
      </c>
      <c r="J67" s="15">
        <f>SUM($J$63:$J$66)</f>
        <v>0</v>
      </c>
      <c r="K67" s="11">
        <f>SUM($K$63:$K$66)</f>
        <v>0</v>
      </c>
    </row>
    <row r="68" spans="1:11" x14ac:dyDescent="0.25">
      <c r="A68" s="4"/>
      <c r="B68" s="6" t="s">
        <v>47</v>
      </c>
      <c r="C68" s="16"/>
      <c r="D68" s="16"/>
      <c r="E68" s="12"/>
      <c r="F68" s="12"/>
      <c r="G68" s="12"/>
      <c r="H68" s="12"/>
      <c r="I68" s="12"/>
      <c r="J68" s="16"/>
      <c r="K68" s="12"/>
    </row>
    <row r="69" spans="1:11" ht="15.75" x14ac:dyDescent="0.25">
      <c r="A69" s="2" t="s">
        <v>49</v>
      </c>
      <c r="B69" s="3" t="s">
        <v>50</v>
      </c>
      <c r="C69" s="16"/>
      <c r="D69" s="16"/>
      <c r="E69" s="12"/>
      <c r="F69" s="12"/>
      <c r="G69" s="12"/>
      <c r="H69" s="12"/>
      <c r="I69" s="12"/>
      <c r="J69" s="16"/>
      <c r="K69" s="12"/>
    </row>
    <row r="70" spans="1:11" x14ac:dyDescent="0.25">
      <c r="A70" s="19" t="s">
        <v>15</v>
      </c>
      <c r="B70" s="20" t="s">
        <v>60</v>
      </c>
      <c r="C70" s="21">
        <v>18</v>
      </c>
      <c r="D70" s="21">
        <v>272196</v>
      </c>
      <c r="E70" s="22">
        <v>0</v>
      </c>
      <c r="F70" s="22">
        <v>31.035314369999998</v>
      </c>
      <c r="G70" s="22">
        <v>-31.035314369999998</v>
      </c>
      <c r="H70" s="22">
        <v>4654.9532666799996</v>
      </c>
      <c r="I70" s="22">
        <v>4586.47673304</v>
      </c>
      <c r="J70" s="21">
        <v>0</v>
      </c>
      <c r="K70" s="22">
        <v>0</v>
      </c>
    </row>
    <row r="71" spans="1:11" x14ac:dyDescent="0.25">
      <c r="A71" s="19" t="s">
        <v>17</v>
      </c>
      <c r="B71" s="20" t="s">
        <v>92</v>
      </c>
      <c r="C71" s="21">
        <v>0</v>
      </c>
      <c r="D71" s="21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1">
        <v>0</v>
      </c>
      <c r="K71" s="22">
        <v>0</v>
      </c>
    </row>
    <row r="72" spans="1:11" x14ac:dyDescent="0.25">
      <c r="A72" s="7" t="s">
        <v>47</v>
      </c>
      <c r="B72" s="7" t="s">
        <v>93</v>
      </c>
      <c r="C72" s="15">
        <f>SUM($C$70:$C$71)</f>
        <v>18</v>
      </c>
      <c r="D72" s="15">
        <f>SUM($D$70:$D$71)</f>
        <v>272196</v>
      </c>
      <c r="E72" s="11">
        <f>SUM($E$70:$E$71)</f>
        <v>0</v>
      </c>
      <c r="F72" s="11">
        <f>SUM($F$70:$F$71)</f>
        <v>31.035314369999998</v>
      </c>
      <c r="G72" s="11">
        <f>SUM($G$70:$G$71)</f>
        <v>-31.035314369999998</v>
      </c>
      <c r="H72" s="11">
        <f>SUM($H$70:$H$71)</f>
        <v>4654.9532666799996</v>
      </c>
      <c r="I72" s="11">
        <f>SUM($I$70:$I$71)</f>
        <v>4586.47673304</v>
      </c>
      <c r="J72" s="15">
        <f>SUM($J$70:$J$71)</f>
        <v>0</v>
      </c>
      <c r="K72" s="11">
        <f>SUM($K$70:$K$71)</f>
        <v>0</v>
      </c>
    </row>
    <row r="73" spans="1:11" x14ac:dyDescent="0.25">
      <c r="A73" s="4"/>
      <c r="B73" s="5" t="s">
        <v>47</v>
      </c>
      <c r="C73" s="16"/>
      <c r="D73" s="16"/>
      <c r="E73" s="12"/>
      <c r="F73" s="12"/>
      <c r="G73" s="12"/>
      <c r="H73" s="12"/>
      <c r="I73" s="12"/>
      <c r="J73" s="16"/>
      <c r="K73" s="12"/>
    </row>
    <row r="74" spans="1:11" x14ac:dyDescent="0.25">
      <c r="A74" s="19" t="s">
        <v>63</v>
      </c>
      <c r="B74" s="20" t="s">
        <v>78</v>
      </c>
      <c r="C74" s="21">
        <v>0</v>
      </c>
      <c r="D74" s="21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1">
        <v>0</v>
      </c>
      <c r="K74" s="22">
        <v>0</v>
      </c>
    </row>
    <row r="75" spans="1:11" x14ac:dyDescent="0.25">
      <c r="A75" s="4"/>
      <c r="B75" s="4"/>
      <c r="C75" s="16"/>
      <c r="D75" s="16"/>
      <c r="E75" s="12"/>
      <c r="F75" s="12"/>
      <c r="G75" s="12"/>
      <c r="H75" s="12"/>
      <c r="I75" s="12"/>
      <c r="J75" s="16"/>
      <c r="K75" s="12"/>
    </row>
    <row r="76" spans="1:11" x14ac:dyDescent="0.25">
      <c r="A76" s="8" t="s">
        <v>47</v>
      </c>
      <c r="B76" s="8" t="s">
        <v>94</v>
      </c>
      <c r="C76" s="17">
        <f>SUM($C$63:$C$66) + SUM($C$70:$C$71) + SUM($C$74:$C$74)</f>
        <v>102</v>
      </c>
      <c r="D76" s="17">
        <f>SUM($D$63:$D$66) + SUM($D$70:$D$71) + SUM($D$74:$D$74)</f>
        <v>543475</v>
      </c>
      <c r="E76" s="13">
        <f>SUM($E$63:$E$66) + SUM($E$70:$E$71) + SUM($E$74:$E$74)</f>
        <v>19.420000000000002</v>
      </c>
      <c r="F76" s="13">
        <f>SUM($F$63:$F$66) + SUM($F$70:$F$71) + SUM($F$74:$F$74)</f>
        <v>116.34531437</v>
      </c>
      <c r="G76" s="13">
        <f>SUM($G$63:$G$66) + SUM($G$70:$G$71) + SUM($G$74:$G$74)</f>
        <v>-96.925314369999995</v>
      </c>
      <c r="H76" s="13">
        <f>SUM($H$63:$H$66) + SUM($H$70:$H$71) + SUM($H$74:$H$74)</f>
        <v>26496.80111389</v>
      </c>
      <c r="I76" s="13">
        <f>SUM($I$63:$I$66) + SUM($I$70:$I$71) + SUM($I$74:$I$74)</f>
        <v>26333.866002909999</v>
      </c>
      <c r="J76" s="17">
        <f>SUM($J$63:$J$66) + SUM($J$70:$J$71) + SUM($J$74:$J$74)</f>
        <v>0</v>
      </c>
      <c r="K76" s="13">
        <f>SUM($K$63:$K$66) + SUM($K$70:$K$71) + SUM($K$74:$K$74)</f>
        <v>0</v>
      </c>
    </row>
    <row r="77" spans="1:11" x14ac:dyDescent="0.25">
      <c r="A77" s="4"/>
      <c r="B77" s="6" t="s">
        <v>47</v>
      </c>
      <c r="C77" s="16"/>
      <c r="D77" s="16"/>
      <c r="E77" s="12"/>
      <c r="F77" s="12"/>
      <c r="G77" s="12"/>
      <c r="H77" s="12"/>
      <c r="I77" s="12"/>
      <c r="J77" s="16"/>
      <c r="K77" s="12"/>
    </row>
    <row r="78" spans="1:11" ht="15.75" x14ac:dyDescent="0.25">
      <c r="A78" s="2" t="s">
        <v>95</v>
      </c>
      <c r="B78" s="3" t="s">
        <v>96</v>
      </c>
      <c r="C78" s="16"/>
      <c r="D78" s="16"/>
      <c r="E78" s="12"/>
      <c r="F78" s="12"/>
      <c r="G78" s="12"/>
      <c r="H78" s="12"/>
      <c r="I78" s="12"/>
      <c r="J78" s="16"/>
      <c r="K78" s="12"/>
    </row>
    <row r="79" spans="1:11" x14ac:dyDescent="0.25">
      <c r="A79" s="19" t="s">
        <v>13</v>
      </c>
      <c r="B79" s="20" t="s">
        <v>14</v>
      </c>
      <c r="C79" s="21">
        <v>12</v>
      </c>
      <c r="D79" s="21">
        <v>2379</v>
      </c>
      <c r="E79" s="22">
        <v>2.9999999999999802E-4</v>
      </c>
      <c r="F79" s="22">
        <v>0.76240000000001396</v>
      </c>
      <c r="G79" s="22">
        <v>-0.76210000000001399</v>
      </c>
      <c r="H79" s="22">
        <v>162.25819999999999</v>
      </c>
      <c r="I79" s="22">
        <v>197.1087</v>
      </c>
      <c r="J79" s="21">
        <v>0</v>
      </c>
      <c r="K79" s="22">
        <v>0</v>
      </c>
    </row>
    <row r="80" spans="1:11" x14ac:dyDescent="0.25">
      <c r="A80" s="4"/>
      <c r="B80" s="4"/>
      <c r="C80" s="16"/>
      <c r="D80" s="16"/>
      <c r="E80" s="12"/>
      <c r="F80" s="12"/>
      <c r="G80" s="12"/>
      <c r="H80" s="12"/>
      <c r="I80" s="12"/>
      <c r="J80" s="16"/>
      <c r="K80" s="12"/>
    </row>
    <row r="81" spans="1:11" x14ac:dyDescent="0.25">
      <c r="A81" s="19" t="s">
        <v>49</v>
      </c>
      <c r="B81" s="20" t="s">
        <v>50</v>
      </c>
      <c r="C81" s="21">
        <v>0</v>
      </c>
      <c r="D81" s="21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1">
        <v>0</v>
      </c>
      <c r="K81" s="22">
        <v>0</v>
      </c>
    </row>
    <row r="82" spans="1:11" x14ac:dyDescent="0.25">
      <c r="A82" s="4"/>
      <c r="B82" s="4"/>
      <c r="C82" s="16"/>
      <c r="D82" s="16"/>
      <c r="E82" s="12"/>
      <c r="F82" s="12"/>
      <c r="G82" s="12"/>
      <c r="H82" s="12"/>
      <c r="I82" s="12"/>
      <c r="J82" s="16"/>
      <c r="K82" s="12"/>
    </row>
    <row r="83" spans="1:11" x14ac:dyDescent="0.25">
      <c r="A83" s="19" t="s">
        <v>63</v>
      </c>
      <c r="B83" s="20" t="s">
        <v>78</v>
      </c>
      <c r="C83" s="21">
        <v>0</v>
      </c>
      <c r="D83" s="21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1">
        <v>0</v>
      </c>
      <c r="K83" s="22">
        <v>0</v>
      </c>
    </row>
    <row r="84" spans="1:11" x14ac:dyDescent="0.25">
      <c r="A84" s="4"/>
      <c r="B84" s="4"/>
      <c r="C84" s="16"/>
      <c r="D84" s="16"/>
      <c r="E84" s="12"/>
      <c r="F84" s="12"/>
      <c r="G84" s="12"/>
      <c r="H84" s="12"/>
      <c r="I84" s="12"/>
      <c r="J84" s="16"/>
      <c r="K84" s="12"/>
    </row>
    <row r="85" spans="1:11" x14ac:dyDescent="0.25">
      <c r="A85" s="8" t="s">
        <v>47</v>
      </c>
      <c r="B85" s="8" t="s">
        <v>97</v>
      </c>
      <c r="C85" s="17">
        <f>SUM($C$79:$C$83)</f>
        <v>12</v>
      </c>
      <c r="D85" s="17">
        <f>SUM($D$79:$D$83)</f>
        <v>2379</v>
      </c>
      <c r="E85" s="13">
        <f>SUM($E$79:$E$83)</f>
        <v>2.9999999999999802E-4</v>
      </c>
      <c r="F85" s="13">
        <f>SUM($F$79:$F$83)</f>
        <v>0.76240000000001396</v>
      </c>
      <c r="G85" s="13">
        <f>SUM($G$79:$G$83)</f>
        <v>-0.76210000000001399</v>
      </c>
      <c r="H85" s="13">
        <f>SUM($H$79:$H$83)</f>
        <v>162.25819999999999</v>
      </c>
      <c r="I85" s="13">
        <f>SUM($I$79:$I$83)</f>
        <v>197.1087</v>
      </c>
      <c r="J85" s="17">
        <f>SUM($J$79:$J$83)</f>
        <v>0</v>
      </c>
      <c r="K85" s="13">
        <f>SUM($K$79:$K$83)</f>
        <v>0</v>
      </c>
    </row>
    <row r="86" spans="1:11" x14ac:dyDescent="0.25">
      <c r="A86" s="4"/>
      <c r="B86" s="5" t="s">
        <v>47</v>
      </c>
      <c r="C86" s="16"/>
      <c r="D86" s="16"/>
      <c r="E86" s="12"/>
      <c r="F86" s="12"/>
      <c r="G86" s="12"/>
      <c r="H86" s="12"/>
      <c r="I86" s="12"/>
      <c r="J86" s="16"/>
      <c r="K86" s="12"/>
    </row>
    <row r="87" spans="1:11" x14ac:dyDescent="0.25">
      <c r="A87" s="8" t="s">
        <v>47</v>
      </c>
      <c r="B87" s="8" t="s">
        <v>98</v>
      </c>
      <c r="C87" s="17">
        <f>SUM($C$59:$C$59) + SUM($C$76:$C$76) + SUM($C$85:$C$85)</f>
        <v>1581</v>
      </c>
      <c r="D87" s="17">
        <f>SUM($D$59:$D$59) + SUM($D$76:$D$76) + SUM($D$85:$D$85)</f>
        <v>198406294</v>
      </c>
      <c r="E87" s="13">
        <f>SUM($E$59:$E$59) + SUM($E$76:$E$76) + SUM($E$85:$E$85)</f>
        <v>1233539.2438447201</v>
      </c>
      <c r="F87" s="13">
        <f>SUM($F$59:$F$59) + SUM($F$76:$F$76) + SUM($F$85:$F$85)</f>
        <v>1044495.5453617801</v>
      </c>
      <c r="G87" s="13">
        <f>SUM($G$59:$G$59) + SUM($G$76:$G$76) + SUM($G$85:$G$85)</f>
        <v>189043.69848294026</v>
      </c>
      <c r="H87" s="13">
        <f>SUM($H$59:$H$59) + SUM($H$76:$H$76) + SUM($H$85:$H$85)</f>
        <v>6496653.1357535794</v>
      </c>
      <c r="I87" s="13">
        <f>SUM($I$59:$I$59) + SUM($I$76:$I$76) + SUM($I$85:$I$85)</f>
        <v>6470664.3369806297</v>
      </c>
      <c r="J87" s="17">
        <f>SUM($J$59:$J$59) + SUM($J$76:$J$76) + SUM($J$85:$J$85)</f>
        <v>12</v>
      </c>
      <c r="K87" s="13">
        <f>SUM($K$59:$K$59) + SUM($K$76:$K$76) + SUM($K$85:$K$85)</f>
        <v>35.1402</v>
      </c>
    </row>
    <row r="88" spans="1:11" x14ac:dyDescent="0.25">
      <c r="A88" s="4"/>
      <c r="B88" s="5" t="s">
        <v>47</v>
      </c>
      <c r="C88" s="16"/>
      <c r="D88" s="16"/>
      <c r="E88" s="12"/>
      <c r="F88" s="12"/>
      <c r="G88" s="12"/>
      <c r="H88" s="12"/>
      <c r="I88" s="12"/>
      <c r="J88" s="16"/>
      <c r="K88" s="12"/>
    </row>
    <row r="89" spans="1:11" x14ac:dyDescent="0.25">
      <c r="A89" s="4"/>
      <c r="B89" s="6" t="s">
        <v>101</v>
      </c>
      <c r="C89" s="14" t="s">
        <v>102</v>
      </c>
      <c r="D89" s="14">
        <v>2494316</v>
      </c>
      <c r="E89" s="10">
        <v>2070.0487025100001</v>
      </c>
      <c r="F89" s="10">
        <v>1592.0017727899999</v>
      </c>
      <c r="G89" s="10">
        <v>478.04692971999998</v>
      </c>
      <c r="H89" s="10">
        <v>81929.538200259994</v>
      </c>
      <c r="I89" s="10">
        <v>81742.381727639993</v>
      </c>
      <c r="J89" s="14">
        <v>0</v>
      </c>
      <c r="K89" s="10">
        <v>0</v>
      </c>
    </row>
    <row r="90" spans="1:11" x14ac:dyDescent="0.25">
      <c r="J90" s="24" t="s">
        <v>100</v>
      </c>
    </row>
    <row r="91" spans="1:11" x14ac:dyDescent="0.25">
      <c r="B91" s="25" t="s">
        <v>103</v>
      </c>
      <c r="C91" s="25"/>
      <c r="D91" s="25"/>
      <c r="E91" s="25"/>
      <c r="F91" s="25"/>
      <c r="G91" s="25"/>
      <c r="H91" s="25"/>
      <c r="I91" s="25"/>
      <c r="J91" s="25"/>
      <c r="K91" s="25"/>
    </row>
    <row r="92" spans="1:11" x14ac:dyDescent="0.25">
      <c r="B92" s="26" t="s">
        <v>104</v>
      </c>
      <c r="C92" s="25"/>
      <c r="D92" s="25"/>
      <c r="E92" s="25"/>
      <c r="F92" s="25"/>
      <c r="G92" s="25"/>
      <c r="H92" s="25"/>
      <c r="I92" s="25"/>
      <c r="J92" s="25"/>
      <c r="K92" s="25"/>
    </row>
  </sheetData>
  <mergeCells count="4">
    <mergeCell ref="A1:K1"/>
    <mergeCell ref="A2:K2"/>
    <mergeCell ref="B91:K91"/>
    <mergeCell ref="B92:K9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7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828675</xdr:colOff>
                <xdr:row>0</xdr:row>
                <xdr:rowOff>66675</xdr:rowOff>
              </from>
              <to>
                <xdr:col>5</xdr:col>
                <xdr:colOff>238125</xdr:colOff>
                <xdr:row>0</xdr:row>
                <xdr:rowOff>561975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1C13-7D84-4DFA-AACF-746F90A29342}">
  <sheetPr>
    <pageSetUpPr fitToPage="1"/>
  </sheetPr>
  <dimension ref="A5:N27"/>
  <sheetViews>
    <sheetView workbookViewId="0">
      <selection activeCell="A5" sqref="A5"/>
    </sheetView>
  </sheetViews>
  <sheetFormatPr defaultRowHeight="15" x14ac:dyDescent="0.25"/>
  <cols>
    <col min="1" max="1" width="46.140625" style="29" customWidth="1"/>
    <col min="2" max="2" width="9.85546875" style="28" customWidth="1"/>
    <col min="3" max="3" width="10.5703125" style="28" customWidth="1"/>
    <col min="4" max="4" width="10.28515625" style="28" customWidth="1"/>
    <col min="5" max="5" width="11.28515625" style="28" customWidth="1"/>
    <col min="6" max="6" width="10.5703125" style="28" customWidth="1"/>
    <col min="7" max="7" width="14.28515625" style="28" customWidth="1"/>
    <col min="8" max="8" width="8.5703125" style="29" customWidth="1"/>
    <col min="9" max="9" width="11" style="29" customWidth="1"/>
    <col min="10" max="16384" width="9.140625" style="29"/>
  </cols>
  <sheetData>
    <row r="5" spans="1:12" x14ac:dyDescent="0.25">
      <c r="A5" s="27" t="s">
        <v>105</v>
      </c>
    </row>
    <row r="6" spans="1:12" x14ac:dyDescent="0.25">
      <c r="F6" s="30" t="s">
        <v>106</v>
      </c>
    </row>
    <row r="7" spans="1:12" x14ac:dyDescent="0.25">
      <c r="A7" s="31"/>
      <c r="B7" s="32" t="s">
        <v>107</v>
      </c>
      <c r="C7" s="32"/>
      <c r="D7" s="32" t="s">
        <v>108</v>
      </c>
      <c r="E7" s="32"/>
      <c r="F7" s="32" t="s">
        <v>109</v>
      </c>
      <c r="G7" s="32"/>
    </row>
    <row r="8" spans="1:12" s="35" customFormat="1" ht="30" x14ac:dyDescent="0.25">
      <c r="A8" s="33"/>
      <c r="B8" s="34" t="s">
        <v>110</v>
      </c>
      <c r="C8" s="34" t="s">
        <v>111</v>
      </c>
      <c r="D8" s="34" t="s">
        <v>110</v>
      </c>
      <c r="E8" s="34" t="s">
        <v>111</v>
      </c>
      <c r="F8" s="34" t="s">
        <v>110</v>
      </c>
      <c r="G8" s="34" t="s">
        <v>111</v>
      </c>
    </row>
    <row r="9" spans="1:12" x14ac:dyDescent="0.25">
      <c r="A9" s="36" t="s">
        <v>112</v>
      </c>
      <c r="B9" s="37"/>
      <c r="C9" s="37"/>
      <c r="D9" s="38"/>
      <c r="E9" s="38"/>
      <c r="F9" s="39"/>
      <c r="G9" s="39"/>
      <c r="H9" s="40"/>
      <c r="I9" s="40"/>
      <c r="J9" s="40"/>
      <c r="K9" s="40"/>
      <c r="L9" s="40"/>
    </row>
    <row r="10" spans="1:12" x14ac:dyDescent="0.25">
      <c r="A10" s="41" t="s">
        <v>51</v>
      </c>
      <c r="B10" s="37">
        <v>1</v>
      </c>
      <c r="C10" s="37">
        <v>3945</v>
      </c>
      <c r="D10" s="42">
        <v>0</v>
      </c>
      <c r="E10" s="42">
        <v>0</v>
      </c>
      <c r="F10" s="42">
        <f>B10</f>
        <v>1</v>
      </c>
      <c r="G10" s="42">
        <f>C10</f>
        <v>3945</v>
      </c>
      <c r="H10" s="40"/>
      <c r="I10" s="40"/>
      <c r="J10" s="40"/>
    </row>
    <row r="11" spans="1:12" ht="15.75" customHeight="1" x14ac:dyDescent="0.25">
      <c r="A11" s="31" t="s">
        <v>59</v>
      </c>
      <c r="B11" s="37">
        <v>2</v>
      </c>
      <c r="C11" s="37">
        <v>9790</v>
      </c>
      <c r="D11" s="42">
        <v>0</v>
      </c>
      <c r="E11" s="42">
        <v>0</v>
      </c>
      <c r="F11" s="42">
        <f>B11</f>
        <v>2</v>
      </c>
      <c r="G11" s="42">
        <f>C11</f>
        <v>9790</v>
      </c>
      <c r="H11" s="40"/>
      <c r="J11" s="40"/>
      <c r="K11" s="40"/>
      <c r="L11" s="40"/>
    </row>
    <row r="12" spans="1:12" s="27" customFormat="1" x14ac:dyDescent="0.25">
      <c r="A12" s="36" t="s">
        <v>113</v>
      </c>
      <c r="B12" s="42">
        <f t="shared" ref="B12:G12" si="0">SUM(B10:B11)</f>
        <v>3</v>
      </c>
      <c r="C12" s="42">
        <f t="shared" si="0"/>
        <v>13735</v>
      </c>
      <c r="D12" s="42">
        <f t="shared" si="0"/>
        <v>0</v>
      </c>
      <c r="E12" s="42">
        <f t="shared" si="0"/>
        <v>0</v>
      </c>
      <c r="F12" s="42">
        <f t="shared" si="0"/>
        <v>3</v>
      </c>
      <c r="G12" s="42">
        <f t="shared" si="0"/>
        <v>13735</v>
      </c>
      <c r="H12" s="40"/>
      <c r="J12" s="40"/>
      <c r="L12" s="40"/>
    </row>
    <row r="13" spans="1:12" ht="15.75" customHeight="1" x14ac:dyDescent="0.25">
      <c r="A13" s="43" t="s">
        <v>114</v>
      </c>
      <c r="B13" s="44"/>
      <c r="C13" s="44"/>
      <c r="D13" s="44"/>
      <c r="E13" s="44"/>
      <c r="F13" s="39"/>
      <c r="G13" s="39"/>
      <c r="H13" s="40"/>
      <c r="I13" s="40"/>
      <c r="J13" s="40"/>
      <c r="K13" s="40"/>
      <c r="L13" s="40"/>
    </row>
    <row r="14" spans="1:12" ht="15.75" customHeight="1" x14ac:dyDescent="0.25">
      <c r="A14" s="45" t="s">
        <v>79</v>
      </c>
      <c r="B14" s="44">
        <v>6</v>
      </c>
      <c r="C14" s="44">
        <v>2651</v>
      </c>
      <c r="D14" s="42">
        <v>0</v>
      </c>
      <c r="E14" s="42">
        <v>0</v>
      </c>
      <c r="F14" s="42">
        <f>B14</f>
        <v>6</v>
      </c>
      <c r="G14" s="39">
        <f>C14</f>
        <v>2651</v>
      </c>
      <c r="H14" s="40"/>
      <c r="I14" s="40"/>
      <c r="J14" s="40"/>
      <c r="K14" s="40"/>
      <c r="L14" s="40"/>
    </row>
    <row r="15" spans="1:12" ht="15.75" customHeight="1" x14ac:dyDescent="0.25">
      <c r="A15" s="31" t="s">
        <v>81</v>
      </c>
      <c r="B15" s="44">
        <v>6</v>
      </c>
      <c r="C15" s="44">
        <v>179</v>
      </c>
      <c r="D15" s="42">
        <v>0</v>
      </c>
      <c r="E15" s="42">
        <v>0</v>
      </c>
      <c r="F15" s="42">
        <f>B15</f>
        <v>6</v>
      </c>
      <c r="G15" s="39">
        <f>C15</f>
        <v>179</v>
      </c>
      <c r="H15" s="40"/>
      <c r="I15" s="40"/>
      <c r="J15" s="40"/>
      <c r="K15" s="40"/>
      <c r="L15" s="40"/>
    </row>
    <row r="16" spans="1:12" s="27" customFormat="1" x14ac:dyDescent="0.25">
      <c r="A16" s="36" t="s">
        <v>115</v>
      </c>
      <c r="B16" s="39">
        <f t="shared" ref="B16:G16" si="1">SUM(B14:B15)</f>
        <v>12</v>
      </c>
      <c r="C16" s="39">
        <f t="shared" si="1"/>
        <v>2830</v>
      </c>
      <c r="D16" s="39">
        <f t="shared" si="1"/>
        <v>0</v>
      </c>
      <c r="E16" s="39">
        <f t="shared" si="1"/>
        <v>0</v>
      </c>
      <c r="F16" s="39">
        <f t="shared" si="1"/>
        <v>12</v>
      </c>
      <c r="G16" s="39">
        <f t="shared" si="1"/>
        <v>2830</v>
      </c>
      <c r="H16" s="40"/>
      <c r="I16" s="40"/>
      <c r="J16" s="40"/>
      <c r="K16" s="40"/>
    </row>
    <row r="17" spans="1:14" s="27" customFormat="1" ht="15.75" customHeight="1" x14ac:dyDescent="0.25">
      <c r="A17" s="43" t="s">
        <v>116</v>
      </c>
      <c r="B17" s="39">
        <f t="shared" ref="B17:G17" si="2">B12+B16</f>
        <v>15</v>
      </c>
      <c r="C17" s="39">
        <f t="shared" si="2"/>
        <v>16565</v>
      </c>
      <c r="D17" s="39">
        <f t="shared" si="2"/>
        <v>0</v>
      </c>
      <c r="E17" s="39">
        <f t="shared" si="2"/>
        <v>0</v>
      </c>
      <c r="F17" s="39">
        <f t="shared" si="2"/>
        <v>15</v>
      </c>
      <c r="G17" s="39">
        <f t="shared" si="2"/>
        <v>16565</v>
      </c>
      <c r="H17" s="40"/>
      <c r="I17" s="40"/>
      <c r="J17" s="40"/>
      <c r="K17" s="40"/>
      <c r="L17" s="40"/>
    </row>
    <row r="18" spans="1:14" x14ac:dyDescent="0.25">
      <c r="H18" s="40"/>
      <c r="I18" s="40"/>
      <c r="J18" s="40"/>
      <c r="K18" s="40"/>
      <c r="L18" s="40"/>
      <c r="M18" s="27"/>
      <c r="N18" s="27"/>
    </row>
    <row r="19" spans="1:14" x14ac:dyDescent="0.25">
      <c r="A19" s="46" t="s">
        <v>117</v>
      </c>
      <c r="H19" s="40"/>
      <c r="I19" s="40"/>
      <c r="J19" s="40"/>
      <c r="K19" s="40"/>
      <c r="L19" s="40"/>
      <c r="M19" s="40"/>
      <c r="N19" s="27"/>
    </row>
    <row r="20" spans="1:14" x14ac:dyDescent="0.25">
      <c r="A20" s="47" t="s">
        <v>118</v>
      </c>
      <c r="B20" s="48"/>
      <c r="C20" s="48"/>
      <c r="D20" s="48"/>
      <c r="E20" s="48"/>
      <c r="F20" s="48"/>
      <c r="G20" s="48"/>
      <c r="H20" s="40"/>
      <c r="I20" s="40"/>
      <c r="J20" s="40"/>
      <c r="K20" s="40"/>
      <c r="L20" s="40"/>
      <c r="M20" s="40"/>
      <c r="N20" s="27"/>
    </row>
    <row r="21" spans="1:14" s="27" customFormat="1" ht="13.15" customHeight="1" x14ac:dyDescent="0.25">
      <c r="A21" s="49" t="s">
        <v>112</v>
      </c>
      <c r="B21" s="50"/>
      <c r="C21" s="50"/>
      <c r="D21" s="50"/>
      <c r="E21" s="50"/>
      <c r="F21" s="50"/>
      <c r="G21" s="50"/>
      <c r="H21" s="40"/>
      <c r="I21" s="40"/>
      <c r="J21" s="40"/>
      <c r="K21" s="40"/>
      <c r="L21" s="40"/>
      <c r="M21" s="40"/>
    </row>
    <row r="22" spans="1:14" s="27" customFormat="1" ht="14.25" customHeight="1" x14ac:dyDescent="0.25">
      <c r="A22" s="41" t="s">
        <v>51</v>
      </c>
      <c r="B22" s="51" t="s">
        <v>119</v>
      </c>
      <c r="C22" s="51"/>
      <c r="D22" s="51"/>
      <c r="E22" s="51"/>
      <c r="F22" s="51"/>
      <c r="G22" s="51"/>
      <c r="H22" s="40"/>
      <c r="I22" s="40"/>
      <c r="J22" s="40"/>
      <c r="K22" s="40"/>
      <c r="L22" s="40"/>
      <c r="M22" s="40"/>
    </row>
    <row r="23" spans="1:14" s="40" customFormat="1" ht="16.5" customHeight="1" x14ac:dyDescent="0.25">
      <c r="A23" s="52" t="s">
        <v>59</v>
      </c>
      <c r="B23" s="53" t="s">
        <v>120</v>
      </c>
      <c r="C23" s="54"/>
      <c r="D23" s="54"/>
      <c r="E23" s="54"/>
      <c r="F23" s="54"/>
      <c r="G23" s="55"/>
      <c r="I23" s="29"/>
      <c r="J23" s="29"/>
      <c r="K23" s="29"/>
      <c r="N23" s="27"/>
    </row>
    <row r="24" spans="1:14" x14ac:dyDescent="0.25">
      <c r="A24" s="43" t="s">
        <v>114</v>
      </c>
      <c r="B24" s="56"/>
      <c r="C24" s="56"/>
      <c r="D24" s="56"/>
      <c r="E24" s="56"/>
      <c r="F24" s="56"/>
      <c r="G24" s="56"/>
      <c r="L24" s="27"/>
    </row>
    <row r="25" spans="1:14" ht="62.25" customHeight="1" x14ac:dyDescent="0.25">
      <c r="A25" s="57" t="s">
        <v>79</v>
      </c>
      <c r="B25" s="58" t="s">
        <v>121</v>
      </c>
      <c r="C25" s="58"/>
      <c r="D25" s="58"/>
      <c r="E25" s="58"/>
      <c r="F25" s="58"/>
      <c r="G25" s="58"/>
    </row>
    <row r="26" spans="1:14" ht="48" customHeight="1" x14ac:dyDescent="0.25">
      <c r="A26" s="52" t="s">
        <v>81</v>
      </c>
      <c r="B26" s="58" t="s">
        <v>122</v>
      </c>
      <c r="C26" s="58"/>
      <c r="D26" s="58"/>
      <c r="E26" s="58"/>
      <c r="F26" s="58"/>
      <c r="G26" s="58"/>
    </row>
    <row r="27" spans="1:14" x14ac:dyDescent="0.25">
      <c r="B27" s="29"/>
    </row>
  </sheetData>
  <mergeCells count="10">
    <mergeCell ref="B23:G23"/>
    <mergeCell ref="B24:G24"/>
    <mergeCell ref="B25:G25"/>
    <mergeCell ref="B26:G26"/>
    <mergeCell ref="B7:C7"/>
    <mergeCell ref="D7:E7"/>
    <mergeCell ref="F7:G7"/>
    <mergeCell ref="B20:G20"/>
    <mergeCell ref="B21:G21"/>
    <mergeCell ref="B22:G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2</xdr:col>
                <xdr:colOff>133350</xdr:colOff>
                <xdr:row>0</xdr:row>
                <xdr:rowOff>104775</xdr:rowOff>
              </from>
              <to>
                <xdr:col>3</xdr:col>
                <xdr:colOff>9525</xdr:colOff>
                <xdr:row>3</xdr:row>
                <xdr:rowOff>171450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 24</vt:lpstr>
      <vt:lpstr>New 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2024-08-07T11:00:27Z</cp:lastPrinted>
  <dcterms:created xsi:type="dcterms:W3CDTF">2024-08-06T07:50:14Z</dcterms:created>
  <dcterms:modified xsi:type="dcterms:W3CDTF">2024-08-07T11:00:48Z</dcterms:modified>
</cp:coreProperties>
</file>