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0730" windowHeight="11160" activeTab="0"/>
  </bookViews>
  <sheets>
    <sheet name="Jul 23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<sst xmlns="http://schemas.openxmlformats.org/spreadsheetml/2006/main" count="210" uniqueCount="126">
  <si>
    <t xml:space="preserve">Monthly Report for the month of July 2023 </t>
  </si>
  <si>
    <t xml:space="preserve">Sr </t>
  </si>
  <si>
    <t xml:space="preserve">Scheme Name </t>
  </si>
  <si>
    <t>No. of Schemes as on July 31, 2023</t>
  </si>
  <si>
    <t>No. of Folios as on July 31, 2023</t>
  </si>
  <si>
    <t>Funds Mobilized for the month of July 2023 (INR in crore)</t>
  </si>
  <si>
    <t>Net Inflow (+ve)/Outflow (-ve) for the month of July 2023 (INR in crore)</t>
  </si>
  <si>
    <t>Net Assets Under Management as on July 31, 2023 (INR in crore)</t>
  </si>
  <si>
    <t>Average Net Assets Under Management for the month July 2023 (INR in crore)</t>
  </si>
  <si>
    <t>No. of segregated portfolios created as on July 31, 2023</t>
  </si>
  <si>
    <t>Net Assets Under Management in segregated portfolio as on July 31, 2023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</si>
  <si>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</si>
  <si>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</si>
  <si>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</si>
  <si>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</si>
  <si>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</si>
  <si>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</si>
  <si>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</si>
  <si>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</si>
  <si>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</si>
  <si>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</si>
  <si>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</si>
  <si>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</si>
  <si>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</si>
  <si>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</si>
  <si>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</si>
  <si>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</si>
  <si>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</si>
  <si>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</si>
  <si>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</si>
  <si>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</si>
  <si>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</si>
  <si>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</si>
  <si>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</si>
  <si>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</si>
  <si>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</si>
  <si>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</si>
  <si>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</si>
  <si>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</si>
  <si>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</si>
  <si>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</si>
  <si>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</si>
  <si>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</si>
  <si>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</si>
  <si>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</si>
  <si>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</si>
  <si>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</si>
  <si>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</si>
  <si>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</si>
  <si>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</si>
  <si>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</si>
  <si>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</si>
  <si>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</si>
  <si>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</si>
  <si>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</si>
  <si>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</si>
  <si>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</si>
  <si>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</si>
  <si>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</si>
  <si>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</si>
  <si>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</si>
  <si>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</si>
  <si>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</si>
  <si>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</si>
  <si>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</si>
  <si>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</si>
  <si>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</si>
  <si>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</si>
  <si>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</si>
  <si>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</si>
  <si>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</si>
  <si>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</si>
  <si>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</si>
  <si>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</si>
  <si>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</si>
  <si>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</si>
  <si>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</si>
  <si>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</si>
  <si>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</si>
  <si>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</si>
  <si>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</si>
  <si>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</si>
  <si>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</si>
  <si>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</si>
  <si>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</si>
  <si>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</si>
  <si>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</si>
  <si>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</si>
  <si>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</si>
  <si>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</si>
  <si>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</si>
  <si>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</si>
  <si>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</si>
  <si>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</si>
  <si>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</si>
  <si>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</si>
  <si>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</si>
  <si>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</si>
  <si>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</si>
  <si>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July 2023 (INR in crore)</t>
  </si>
  <si>
    <t xml:space="preserve">NEW SCHEMES LAUNCHED DURING JULY 2023 (ALLOTMENT COMPLETED)     </t>
  </si>
  <si>
    <r>
      <t xml:space="preserve"> (</t>
    </r>
    <r>
      <rPr>
        <b/>
        <sz val="11"/>
        <rFont val="Rupee Foradian"/>
        <family val="2"/>
      </rPr>
      <t>Rs.</t>
    </r>
    <r>
      <rPr>
        <b/>
        <sz val="11"/>
        <rFont val="Arial"/>
        <family val="2"/>
      </rPr>
      <t xml:space="preserve"> in Crore)</t>
    </r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</si>
  <si>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</si>
  <si>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</si>
  <si>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</si>
  <si>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</si>
  <si>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</si>
  <si>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</si>
  <si>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</si>
  <si>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Growth/Equity Oriented Schemes</t>
  </si>
  <si>
    <t>Subtotal "B"</t>
  </si>
  <si>
    <t>C. Other Schemes</t>
  </si>
  <si>
    <t>Subtotal "C"</t>
  </si>
  <si>
    <t xml:space="preserve">Total A + B + C </t>
  </si>
  <si>
    <t xml:space="preserve">*NEW SCHEMES LAUNCHED : </t>
  </si>
  <si>
    <t>Open End Schemes</t>
  </si>
  <si>
    <t>Bajaj Finserv Overnight Fund; Navi overnight Fund</t>
  </si>
  <si>
    <t>Bajaj Finserv Liquid Fund</t>
  </si>
  <si>
    <t>Bajaj Finserv Money Market Fund</t>
  </si>
  <si>
    <t>Canara Robeco Multi Cap Fund</t>
  </si>
  <si>
    <t>Bandhan Financial Services Fund; HDFC Non-Cyclical Consumer Fund; quant Healthcare Fund; Samco Active Momentum Fund</t>
  </si>
  <si>
    <t>AXIS NIFTY IT INDEX FUND; Motilal Oswal Nifty Microcap 250 Index Fund</t>
  </si>
  <si>
    <t>DSP Nifty IT ETF, DSP S&amp;P BSE Sensex ETF, DSP Nifty PSU Bank ETF, DSP Nifty Private Bank ETF; Mirae Asset Nifty Bank ETF, Mirae Asset Nifty 1D Rate Liquid ETF</t>
  </si>
  <si>
    <t>** Data in respect Fund of Funds Domestic is shown for information only. The same is included in the respective underlying schemes.</t>
  </si>
  <si>
    <t>Fund of Funds Scheme (Domestic) **</t>
  </si>
  <si>
    <t>Released on 09-Aug-2023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</si>
</sst>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0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  <font>
      <sz val="10"/>
      <color theme="1"/>
      <name val="Zurich BT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7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164" fontId="18" fillId="0" borderId="0" xfId="0" applyNumberFormat="1" applyFont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1" fillId="0" borderId="0" xfId="0" applyFont="1"/>
    <xf numFmtId="164" fontId="0" fillId="0" borderId="0" xfId="18" applyNumberFormat="1" applyFont="1" applyFill="1"/>
    <xf numFmtId="164" fontId="23" fillId="0" borderId="0" xfId="18" applyNumberFormat="1" applyFont="1" applyFill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top" wrapText="1"/>
    </xf>
    <xf numFmtId="164" fontId="21" fillId="0" borderId="10" xfId="18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vertical="top" wrapText="1"/>
    </xf>
    <xf numFmtId="0" fontId="25" fillId="0" borderId="12" xfId="0" applyFont="1" applyBorder="1" applyAlignment="1">
      <alignment horizontal="left" vertical="top"/>
    </xf>
    <xf numFmtId="0" fontId="0" fillId="0" borderId="10" xfId="0" applyBorder="1" applyAlignment="1">
      <alignment horizontal="right"/>
    </xf>
    <xf numFmtId="0" fontId="25" fillId="0" borderId="10" xfId="0" applyFont="1" applyBorder="1" applyAlignment="1">
      <alignment horizontal="right" vertical="top"/>
    </xf>
    <xf numFmtId="164" fontId="21" fillId="0" borderId="10" xfId="18" applyNumberFormat="1" applyFont="1" applyFill="1" applyBorder="1" applyAlignment="1" quotePrefix="1">
      <alignment horizontal="right" vertical="top" wrapText="1"/>
    </xf>
    <xf numFmtId="164" fontId="22" fillId="0" borderId="10" xfId="18" applyNumberFormat="1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right"/>
    </xf>
    <xf numFmtId="43" fontId="21" fillId="0" borderId="10" xfId="18" applyFont="1" applyBorder="1" applyAlignment="1">
      <alignment horizontal="right"/>
    </xf>
    <xf numFmtId="0" fontId="21" fillId="0" borderId="0" xfId="0" applyFont="1" applyAlignment="1">
      <alignment horizontal="center"/>
    </xf>
    <xf numFmtId="164" fontId="0" fillId="0" borderId="10" xfId="18" applyNumberFormat="1" applyFont="1" applyFill="1" applyBorder="1" applyAlignment="1" quotePrefix="1">
      <alignment horizontal="right"/>
    </xf>
    <xf numFmtId="164" fontId="21" fillId="0" borderId="10" xfId="18" applyNumberFormat="1" applyFont="1" applyFill="1" applyBorder="1" applyAlignment="1">
      <alignment horizontal="right" vertical="top" wrapText="1"/>
    </xf>
    <xf numFmtId="164" fontId="0" fillId="0" borderId="10" xfId="18" applyNumberFormat="1" applyFont="1" applyFill="1" applyBorder="1" applyAlignment="1">
      <alignment horizontal="right" vertical="top" wrapText="1"/>
    </xf>
    <xf numFmtId="164" fontId="0" fillId="0" borderId="10" xfId="18" applyNumberFormat="1" applyFont="1" applyFill="1" applyBorder="1" applyAlignment="1" quotePrefix="1">
      <alignment horizontal="right" vertical="top"/>
    </xf>
    <xf numFmtId="0" fontId="0" fillId="0" borderId="11" xfId="0" applyBorder="1"/>
    <xf numFmtId="164" fontId="21" fillId="0" borderId="10" xfId="18" applyNumberFormat="1" applyFont="1" applyFill="1" applyBorder="1" applyAlignment="1" quotePrefix="1">
      <alignment horizontal="right"/>
    </xf>
    <xf numFmtId="0" fontId="21" fillId="0" borderId="11" xfId="0" applyFont="1" applyBorder="1"/>
    <xf numFmtId="164" fontId="0" fillId="0" borderId="10" xfId="18" applyNumberFormat="1" applyFont="1" applyFill="1" applyBorder="1" applyAlignment="1">
      <alignment horizontal="right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164" fontId="2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26" fillId="0" borderId="0" xfId="0" applyFont="1"/>
    <xf numFmtId="0" fontId="26" fillId="0" borderId="1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/>
    <xf numFmtId="0" fontId="0" fillId="0" borderId="13" xfId="0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64" fontId="27" fillId="0" borderId="18" xfId="18" applyNumberFormat="1" applyFont="1" applyFill="1" applyBorder="1" applyAlignment="1">
      <alignment horizontal="left" vertical="top" wrapText="1"/>
    </xf>
    <xf numFmtId="164" fontId="26" fillId="0" borderId="10" xfId="18" applyNumberFormat="1" applyFont="1" applyFill="1" applyBorder="1" applyAlignment="1">
      <alignment horizontal="left" vertical="top" wrapText="1"/>
    </xf>
    <xf numFmtId="164" fontId="27" fillId="0" borderId="18" xfId="18" applyNumberFormat="1" applyFont="1" applyFill="1" applyBorder="1" applyAlignment="1">
      <alignment horizontal="left" vertical="center" wrapText="1"/>
    </xf>
    <xf numFmtId="164" fontId="27" fillId="0" borderId="10" xfId="18" applyNumberFormat="1" applyFont="1" applyFill="1" applyBorder="1" applyAlignment="1">
      <alignment horizontal="left" vertical="top" wrapText="1"/>
    </xf>
    <xf numFmtId="164" fontId="21" fillId="0" borderId="10" xfId="18" applyNumberFormat="1" applyFont="1" applyFill="1" applyBorder="1" applyAlignment="1">
      <alignment horizontal="center"/>
    </xf>
    <xf numFmtId="164" fontId="0" fillId="0" borderId="10" xfId="18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838200</xdr:colOff>
          <xdr:row>0</xdr:row>
          <xdr:rowOff>76200</xdr:rowOff>
        </xdr:from>
        <xdr:to>
          <xdr:col>5</xdr:col>
          <xdr:colOff>247650</xdr:colOff>
          <xdr:row>0</xdr:row>
          <xdr:rowOff>571500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140625" style="1" customWidth="1"/>
    <col min="4" max="4" width="14.28125" style="1" customWidth="1"/>
    <col min="5" max="9" width="15.28125" style="1" bestFit="1" customWidth="1"/>
    <col min="10" max="10" width="13.281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2" customFormat="1" ht="15">
      <c r="A6" s="18" t="s">
        <v>15</v>
      </c>
      <c r="B6" s="19" t="s">
        <v>16</v>
      </c>
      <c r="C6" s="20">
        <v>34</v>
      </c>
      <c r="D6" s="20">
        <v>720682</v>
      </c>
      <c r="E6" s="21">
        <v>449157.43042704</v>
      </c>
      <c r="F6" s="21">
        <v>459904.25557142</v>
      </c>
      <c r="G6" s="21">
        <v>-10746.8251443801</v>
      </c>
      <c r="H6" s="21">
        <v>79007.97166004</v>
      </c>
      <c r="I6" s="21">
        <v>102623.38182482</v>
      </c>
      <c r="J6" s="20">
        <v>0</v>
      </c>
      <c r="K6" s="21">
        <v>0</v>
      </c>
    </row>
    <row r="7" spans="1:11" s="22" customFormat="1" ht="15">
      <c r="A7" s="18" t="s">
        <v>17</v>
      </c>
      <c r="B7" s="19" t="s">
        <v>18</v>
      </c>
      <c r="C7" s="20">
        <v>36</v>
      </c>
      <c r="D7" s="20">
        <v>1799501</v>
      </c>
      <c r="E7" s="21">
        <v>392319.07152367</v>
      </c>
      <c r="F7" s="21">
        <v>340380.66271091</v>
      </c>
      <c r="G7" s="21">
        <v>51938.40881276</v>
      </c>
      <c r="H7" s="21">
        <v>474197.60047326</v>
      </c>
      <c r="I7" s="21">
        <v>493489.11708779</v>
      </c>
      <c r="J7" s="20">
        <v>0</v>
      </c>
      <c r="K7" s="21">
        <v>0</v>
      </c>
    </row>
    <row r="8" spans="1:11" s="22" customFormat="1" ht="15">
      <c r="A8" s="18" t="s">
        <v>19</v>
      </c>
      <c r="B8" s="19" t="s">
        <v>20</v>
      </c>
      <c r="C8" s="20">
        <v>24</v>
      </c>
      <c r="D8" s="20">
        <v>647116</v>
      </c>
      <c r="E8" s="21">
        <v>19109.72210214</v>
      </c>
      <c r="F8" s="21">
        <v>16244.71531853</v>
      </c>
      <c r="G8" s="21">
        <v>2865.00678361</v>
      </c>
      <c r="H8" s="21">
        <v>100630.09884857</v>
      </c>
      <c r="I8" s="21">
        <v>100606.97969209</v>
      </c>
      <c r="J8" s="20">
        <v>0</v>
      </c>
      <c r="K8" s="21">
        <v>0</v>
      </c>
    </row>
    <row r="9" spans="1:11" s="22" customFormat="1" ht="15">
      <c r="A9" s="18" t="s">
        <v>21</v>
      </c>
      <c r="B9" s="19" t="s">
        <v>22</v>
      </c>
      <c r="C9" s="20">
        <v>21</v>
      </c>
      <c r="D9" s="20">
        <v>933671</v>
      </c>
      <c r="E9" s="21">
        <v>13189.37761576</v>
      </c>
      <c r="F9" s="21">
        <v>6161.95716999</v>
      </c>
      <c r="G9" s="21">
        <v>7027.42044577</v>
      </c>
      <c r="H9" s="21">
        <v>106720.4326448</v>
      </c>
      <c r="I9" s="21">
        <v>104663.4656534</v>
      </c>
      <c r="J9" s="20">
        <v>1</v>
      </c>
      <c r="K9" s="21">
        <v>0</v>
      </c>
    </row>
    <row r="10" spans="1:11" s="22" customFormat="1" ht="15">
      <c r="A10" s="18" t="s">
        <v>23</v>
      </c>
      <c r="B10" s="19" t="s">
        <v>24</v>
      </c>
      <c r="C10" s="20">
        <v>23</v>
      </c>
      <c r="D10" s="20">
        <v>434366</v>
      </c>
      <c r="E10" s="21">
        <v>33268.70491541</v>
      </c>
      <c r="F10" s="21">
        <v>24660.56076369</v>
      </c>
      <c r="G10" s="21">
        <v>8608.14415171999</v>
      </c>
      <c r="H10" s="21">
        <v>149582.08106603</v>
      </c>
      <c r="I10" s="21">
        <v>148130.87270513</v>
      </c>
      <c r="J10" s="20">
        <v>0</v>
      </c>
      <c r="K10" s="21">
        <v>0</v>
      </c>
    </row>
    <row r="11" spans="1:11" s="22" customFormat="1" ht="15">
      <c r="A11" s="18" t="s">
        <v>25</v>
      </c>
      <c r="B11" s="19" t="s">
        <v>26</v>
      </c>
      <c r="C11" s="20">
        <v>24</v>
      </c>
      <c r="D11" s="20">
        <v>500046</v>
      </c>
      <c r="E11" s="21">
        <v>1573.53110154</v>
      </c>
      <c r="F11" s="21">
        <v>1878.92600109</v>
      </c>
      <c r="G11" s="21">
        <v>-305.39489955</v>
      </c>
      <c r="H11" s="21">
        <v>99381.9132434</v>
      </c>
      <c r="I11" s="21">
        <v>99449.39275955</v>
      </c>
      <c r="J11" s="20">
        <v>0</v>
      </c>
      <c r="K11" s="21">
        <v>0</v>
      </c>
    </row>
    <row r="12" spans="1:11" s="22" customFormat="1" ht="15">
      <c r="A12" s="18" t="s">
        <v>27</v>
      </c>
      <c r="B12" s="19" t="s">
        <v>28</v>
      </c>
      <c r="C12" s="20">
        <v>15</v>
      </c>
      <c r="D12" s="20">
        <v>253075</v>
      </c>
      <c r="E12" s="21">
        <v>358.00858819</v>
      </c>
      <c r="F12" s="21">
        <v>425.51440255</v>
      </c>
      <c r="G12" s="21">
        <v>-67.5058143600002</v>
      </c>
      <c r="H12" s="21">
        <v>27404.16157748</v>
      </c>
      <c r="I12" s="21">
        <v>27372.85378172</v>
      </c>
      <c r="J12" s="20">
        <v>3</v>
      </c>
      <c r="K12" s="21">
        <v>0</v>
      </c>
    </row>
    <row r="13" spans="1:11" s="22" customFormat="1" ht="15">
      <c r="A13" s="18" t="s">
        <v>29</v>
      </c>
      <c r="B13" s="19" t="s">
        <v>30</v>
      </c>
      <c r="C13" s="20">
        <v>12</v>
      </c>
      <c r="D13" s="20">
        <v>106719</v>
      </c>
      <c r="E13" s="21">
        <v>379.63612571</v>
      </c>
      <c r="F13" s="21">
        <v>63.4531625</v>
      </c>
      <c r="G13" s="21">
        <v>316.18296321</v>
      </c>
      <c r="H13" s="21">
        <v>10256.30828772</v>
      </c>
      <c r="I13" s="21">
        <v>10050.71732624</v>
      </c>
      <c r="J13" s="20">
        <v>0</v>
      </c>
      <c r="K13" s="21">
        <v>0</v>
      </c>
    </row>
    <row r="14" spans="1:11" s="22" customFormat="1" ht="15">
      <c r="A14" s="18" t="s">
        <v>31</v>
      </c>
      <c r="B14" s="19" t="s">
        <v>32</v>
      </c>
      <c r="C14" s="20">
        <v>7</v>
      </c>
      <c r="D14" s="20">
        <v>47731</v>
      </c>
      <c r="E14" s="21">
        <v>153.6449745</v>
      </c>
      <c r="F14" s="21">
        <v>39.21443708</v>
      </c>
      <c r="G14" s="21">
        <v>114.43053742</v>
      </c>
      <c r="H14" s="21">
        <v>9314.8723854</v>
      </c>
      <c r="I14" s="21">
        <v>9267.3187518</v>
      </c>
      <c r="J14" s="20">
        <v>0</v>
      </c>
      <c r="K14" s="21">
        <v>0</v>
      </c>
    </row>
    <row r="15" spans="1:11" s="22" customFormat="1" ht="15">
      <c r="A15" s="18" t="s">
        <v>33</v>
      </c>
      <c r="B15" s="19" t="s">
        <v>34</v>
      </c>
      <c r="C15" s="20">
        <v>22</v>
      </c>
      <c r="D15" s="20">
        <v>232024</v>
      </c>
      <c r="E15" s="21">
        <v>600.71532443</v>
      </c>
      <c r="F15" s="21">
        <v>533.3313093</v>
      </c>
      <c r="G15" s="21">
        <v>67.3840151300001</v>
      </c>
      <c r="H15" s="21">
        <v>30410.42108789</v>
      </c>
      <c r="I15" s="21">
        <v>30343.4361638</v>
      </c>
      <c r="J15" s="20">
        <v>0</v>
      </c>
      <c r="K15" s="21">
        <v>0</v>
      </c>
    </row>
    <row r="16" spans="1:11" s="22" customFormat="1" ht="15">
      <c r="A16" s="18" t="s">
        <v>35</v>
      </c>
      <c r="B16" s="19" t="s">
        <v>36</v>
      </c>
      <c r="C16" s="20">
        <v>21</v>
      </c>
      <c r="D16" s="20">
        <v>608834</v>
      </c>
      <c r="E16" s="21">
        <v>3341.53231446</v>
      </c>
      <c r="F16" s="21">
        <v>2693.72213754</v>
      </c>
      <c r="G16" s="21">
        <v>647.81017692</v>
      </c>
      <c r="H16" s="21">
        <v>136964.19786361</v>
      </c>
      <c r="I16" s="21">
        <v>136569.93919656</v>
      </c>
      <c r="J16" s="20">
        <v>0</v>
      </c>
      <c r="K16" s="21">
        <v>0</v>
      </c>
    </row>
    <row r="17" spans="1:11" s="22" customFormat="1" ht="15">
      <c r="A17" s="18" t="s">
        <v>37</v>
      </c>
      <c r="B17" s="19" t="s">
        <v>38</v>
      </c>
      <c r="C17" s="20">
        <v>14</v>
      </c>
      <c r="D17" s="20">
        <v>234415</v>
      </c>
      <c r="E17" s="21">
        <v>200.54680824</v>
      </c>
      <c r="F17" s="21">
        <v>366.8801154</v>
      </c>
      <c r="G17" s="21">
        <v>-166.33330716</v>
      </c>
      <c r="H17" s="21">
        <v>24293.68910442</v>
      </c>
      <c r="I17" s="21">
        <v>24317.2683102</v>
      </c>
      <c r="J17" s="20">
        <v>3</v>
      </c>
      <c r="K17" s="21">
        <v>0</v>
      </c>
    </row>
    <row r="18" spans="1:11" s="22" customFormat="1" ht="15">
      <c r="A18" s="18" t="s">
        <v>39</v>
      </c>
      <c r="B18" s="19" t="s">
        <v>40</v>
      </c>
      <c r="C18" s="20">
        <v>23</v>
      </c>
      <c r="D18" s="20">
        <v>285661</v>
      </c>
      <c r="E18" s="21">
        <v>419.2795301</v>
      </c>
      <c r="F18" s="21">
        <v>1729.2323106</v>
      </c>
      <c r="G18" s="21">
        <v>-1309.9527805</v>
      </c>
      <c r="H18" s="21">
        <v>80959.18558015</v>
      </c>
      <c r="I18" s="21">
        <v>81542.46036747</v>
      </c>
      <c r="J18" s="20">
        <v>0</v>
      </c>
      <c r="K18" s="21">
        <v>0</v>
      </c>
    </row>
    <row r="19" spans="1:11" s="22" customFormat="1" ht="15">
      <c r="A19" s="18" t="s">
        <v>41</v>
      </c>
      <c r="B19" s="19" t="s">
        <v>42</v>
      </c>
      <c r="C19" s="20">
        <v>22</v>
      </c>
      <c r="D19" s="20">
        <v>181427</v>
      </c>
      <c r="E19" s="21">
        <v>829.83316621</v>
      </c>
      <c r="F19" s="21">
        <v>361.1273484</v>
      </c>
      <c r="G19" s="21">
        <v>468.70581781</v>
      </c>
      <c r="H19" s="21">
        <v>23254.50179632</v>
      </c>
      <c r="I19" s="21">
        <v>22943.89178352</v>
      </c>
      <c r="J19" s="20">
        <v>0</v>
      </c>
      <c r="K19" s="21">
        <v>0</v>
      </c>
    </row>
    <row r="20" spans="1:11" s="22" customFormat="1" ht="15">
      <c r="A20" s="18" t="s">
        <v>43</v>
      </c>
      <c r="B20" s="19" t="s">
        <v>44</v>
      </c>
      <c r="C20" s="20">
        <v>5</v>
      </c>
      <c r="D20" s="20">
        <v>41832</v>
      </c>
      <c r="E20" s="21">
        <v>53.74053725</v>
      </c>
      <c r="F20" s="21">
        <v>71.62932693</v>
      </c>
      <c r="G20" s="21">
        <v>-17.88878968</v>
      </c>
      <c r="H20" s="21">
        <v>4219.45416102</v>
      </c>
      <c r="I20" s="21">
        <v>4228.01781662</v>
      </c>
      <c r="J20" s="20">
        <v>0</v>
      </c>
      <c r="K20" s="21">
        <v>0</v>
      </c>
    </row>
    <row r="21" spans="1:11" s="22" customFormat="1" ht="15">
      <c r="A21" s="18" t="s">
        <v>45</v>
      </c>
      <c r="B21" s="19" t="s">
        <v>46</v>
      </c>
      <c r="C21" s="20">
        <v>13</v>
      </c>
      <c r="D21" s="20">
        <v>231370</v>
      </c>
      <c r="E21" s="21">
        <v>3754.10470204</v>
      </c>
      <c r="F21" s="21">
        <v>1753.61779356</v>
      </c>
      <c r="G21" s="21">
        <v>2000.48690848</v>
      </c>
      <c r="H21" s="21">
        <v>60641.06030322</v>
      </c>
      <c r="I21" s="21">
        <v>60353.12485924</v>
      </c>
      <c r="J21" s="20">
        <v>0</v>
      </c>
      <c r="K21" s="21">
        <v>0</v>
      </c>
    </row>
    <row r="22" spans="1:11" ht="30">
      <c r="A22" s="6" t="s">
        <v>47</v>
      </c>
      <c r="B22" s="23" t="s">
        <v>48</v>
      </c>
      <c r="C22" s="14">
        <f>SUM($C$6:$C$21)</f>
        <v>316</v>
      </c>
      <c r="D22" s="14">
        <f>SUM($D$6:$D$21)</f>
        <v>7258470</v>
      </c>
      <c r="E22" s="10">
        <f>SUM($E$6:$E$21)</f>
        <v>918708.8797566898</v>
      </c>
      <c r="F22" s="10">
        <f>SUM($F$6:$F$21)</f>
        <v>857268.79987949</v>
      </c>
      <c r="G22" s="10">
        <f>SUM($G$6:$G$21)</f>
        <v>61440.079877199874</v>
      </c>
      <c r="H22" s="10">
        <f>SUM($H$6:$H$21)</f>
        <v>1417237.95008333</v>
      </c>
      <c r="I22" s="10">
        <f>SUM($I$6:$I$21)</f>
        <v>1455952.23807995</v>
      </c>
      <c r="J22" s="14">
        <f>SUM($J$6:$J$21)</f>
        <v>7</v>
      </c>
      <c r="K22" s="10">
        <f>SUM($K$6:$K$21)</f>
        <v>0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15</v>
      </c>
      <c r="B25" s="19" t="s">
        <v>51</v>
      </c>
      <c r="C25" s="20">
        <v>20</v>
      </c>
      <c r="D25" s="20">
        <v>4453227</v>
      </c>
      <c r="E25" s="21">
        <v>3907.22775434</v>
      </c>
      <c r="F25" s="21">
        <v>1406.76161806</v>
      </c>
      <c r="G25" s="21">
        <v>2500.46613628</v>
      </c>
      <c r="H25" s="21">
        <v>85031.06170782</v>
      </c>
      <c r="I25" s="21">
        <v>80849.47531995</v>
      </c>
      <c r="J25" s="20">
        <v>0</v>
      </c>
      <c r="K25" s="21">
        <v>0</v>
      </c>
    </row>
    <row r="26" spans="1:11" s="22" customFormat="1" ht="15">
      <c r="A26" s="18" t="s">
        <v>17</v>
      </c>
      <c r="B26" s="19" t="s">
        <v>52</v>
      </c>
      <c r="C26" s="20">
        <v>30</v>
      </c>
      <c r="D26" s="20">
        <v>12965360</v>
      </c>
      <c r="E26" s="21">
        <v>3271.40934583</v>
      </c>
      <c r="F26" s="21">
        <v>5151.40828833</v>
      </c>
      <c r="G26" s="21">
        <v>-1879.9989425</v>
      </c>
      <c r="H26" s="21">
        <v>266035.38410839</v>
      </c>
      <c r="I26" s="21">
        <v>263267.67088641</v>
      </c>
      <c r="J26" s="20">
        <v>0</v>
      </c>
      <c r="K26" s="21">
        <v>0</v>
      </c>
    </row>
    <row r="27" spans="1:11" s="22" customFormat="1" ht="15">
      <c r="A27" s="18" t="s">
        <v>19</v>
      </c>
      <c r="B27" s="19" t="s">
        <v>53</v>
      </c>
      <c r="C27" s="20">
        <v>26</v>
      </c>
      <c r="D27" s="20">
        <v>8081426</v>
      </c>
      <c r="E27" s="21">
        <v>3553.19830933</v>
      </c>
      <c r="F27" s="21">
        <v>2226.42497542</v>
      </c>
      <c r="G27" s="21">
        <v>1326.77333391</v>
      </c>
      <c r="H27" s="21">
        <v>155885.26507917</v>
      </c>
      <c r="I27" s="21">
        <v>151855.932164</v>
      </c>
      <c r="J27" s="20">
        <v>0</v>
      </c>
      <c r="K27" s="21">
        <v>0</v>
      </c>
    </row>
    <row r="28" spans="1:11" s="22" customFormat="1" ht="15">
      <c r="A28" s="18" t="s">
        <v>21</v>
      </c>
      <c r="B28" s="19" t="s">
        <v>54</v>
      </c>
      <c r="C28" s="20">
        <v>29</v>
      </c>
      <c r="D28" s="20">
        <v>11313470</v>
      </c>
      <c r="E28" s="21">
        <v>4713.40277886</v>
      </c>
      <c r="F28" s="21">
        <v>3090.07046356</v>
      </c>
      <c r="G28" s="21">
        <v>1623.3323153</v>
      </c>
      <c r="H28" s="21">
        <v>229879.03356598</v>
      </c>
      <c r="I28" s="21">
        <v>222719.75494579</v>
      </c>
      <c r="J28" s="20">
        <v>0</v>
      </c>
      <c r="K28" s="21">
        <v>0</v>
      </c>
    </row>
    <row r="29" spans="1:11" s="22" customFormat="1" ht="15">
      <c r="A29" s="18" t="s">
        <v>23</v>
      </c>
      <c r="B29" s="19" t="s">
        <v>55</v>
      </c>
      <c r="C29" s="20">
        <v>24</v>
      </c>
      <c r="D29" s="20">
        <v>13015548</v>
      </c>
      <c r="E29" s="21">
        <v>6261.13769618</v>
      </c>
      <c r="F29" s="21">
        <v>2089.69909593</v>
      </c>
      <c r="G29" s="21">
        <v>4171.43860025</v>
      </c>
      <c r="H29" s="21">
        <v>182493.47215393</v>
      </c>
      <c r="I29" s="21">
        <v>175208.16472437</v>
      </c>
      <c r="J29" s="20">
        <v>0</v>
      </c>
      <c r="K29" s="21">
        <v>0</v>
      </c>
    </row>
    <row r="30" spans="1:11" s="22" customFormat="1" ht="15">
      <c r="A30" s="18" t="s">
        <v>25</v>
      </c>
      <c r="B30" s="19" t="s">
        <v>56</v>
      </c>
      <c r="C30" s="20">
        <v>9</v>
      </c>
      <c r="D30" s="20">
        <v>763914</v>
      </c>
      <c r="E30" s="21">
        <v>555.44362549</v>
      </c>
      <c r="F30" s="21">
        <v>213.02930361</v>
      </c>
      <c r="G30" s="21">
        <v>342.41432188</v>
      </c>
      <c r="H30" s="21">
        <v>17368.37466435</v>
      </c>
      <c r="I30" s="21">
        <v>16784.94789984</v>
      </c>
      <c r="J30" s="20">
        <v>0</v>
      </c>
      <c r="K30" s="21">
        <v>0</v>
      </c>
    </row>
    <row r="31" spans="1:11" s="22" customFormat="1" ht="15">
      <c r="A31" s="18" t="s">
        <v>27</v>
      </c>
      <c r="B31" s="19" t="s">
        <v>57</v>
      </c>
      <c r="C31" s="20">
        <v>23</v>
      </c>
      <c r="D31" s="20">
        <v>5053888</v>
      </c>
      <c r="E31" s="21">
        <v>2103.47362293</v>
      </c>
      <c r="F31" s="21">
        <v>1400.51419754</v>
      </c>
      <c r="G31" s="21">
        <v>702.959425390001</v>
      </c>
      <c r="H31" s="21">
        <v>111052.33461252</v>
      </c>
      <c r="I31" s="21">
        <v>107640.54171428</v>
      </c>
      <c r="J31" s="20">
        <v>0</v>
      </c>
      <c r="K31" s="21">
        <v>0</v>
      </c>
    </row>
    <row r="32" spans="1:11" s="22" customFormat="1" ht="15">
      <c r="A32" s="18" t="s">
        <v>29</v>
      </c>
      <c r="B32" s="19" t="s">
        <v>58</v>
      </c>
      <c r="C32" s="20">
        <v>27</v>
      </c>
      <c r="D32" s="20">
        <v>5201169</v>
      </c>
      <c r="E32" s="21">
        <v>1689.88718658</v>
      </c>
      <c r="F32" s="21">
        <v>2756.60414726</v>
      </c>
      <c r="G32" s="21">
        <v>-1066.71696068</v>
      </c>
      <c r="H32" s="21">
        <v>112684.55333555</v>
      </c>
      <c r="I32" s="21">
        <v>111195.92450848</v>
      </c>
      <c r="J32" s="20">
        <v>0</v>
      </c>
      <c r="K32" s="21">
        <v>0</v>
      </c>
    </row>
    <row r="33" spans="1:11" s="22" customFormat="1" ht="15">
      <c r="A33" s="18" t="s">
        <v>31</v>
      </c>
      <c r="B33" s="19" t="s">
        <v>59</v>
      </c>
      <c r="C33" s="20">
        <v>131</v>
      </c>
      <c r="D33" s="20">
        <v>13565765</v>
      </c>
      <c r="E33" s="21">
        <v>6192.1568544</v>
      </c>
      <c r="F33" s="21">
        <v>4762.82404586</v>
      </c>
      <c r="G33" s="21">
        <v>1429.33280854</v>
      </c>
      <c r="H33" s="21">
        <v>206710.10672638</v>
      </c>
      <c r="I33" s="21">
        <v>201135.51949392</v>
      </c>
      <c r="J33" s="20">
        <v>0</v>
      </c>
      <c r="K33" s="21">
        <v>0</v>
      </c>
    </row>
    <row r="34" spans="1:11" s="22" customFormat="1" ht="15">
      <c r="A34" s="18" t="s">
        <v>33</v>
      </c>
      <c r="B34" s="19" t="s">
        <v>60</v>
      </c>
      <c r="C34" s="20">
        <v>42</v>
      </c>
      <c r="D34" s="20">
        <v>15325099</v>
      </c>
      <c r="E34" s="21">
        <v>1592.52389724</v>
      </c>
      <c r="F34" s="21">
        <v>2184.39723797</v>
      </c>
      <c r="G34" s="21">
        <v>-591.87334073</v>
      </c>
      <c r="H34" s="21">
        <v>176490.05695605</v>
      </c>
      <c r="I34" s="21">
        <v>173767.23771043</v>
      </c>
      <c r="J34" s="20">
        <v>0</v>
      </c>
      <c r="K34" s="21">
        <v>0</v>
      </c>
    </row>
    <row r="35" spans="1:11" s="22" customFormat="1" ht="15">
      <c r="A35" s="18" t="s">
        <v>35</v>
      </c>
      <c r="B35" s="19" t="s">
        <v>61</v>
      </c>
      <c r="C35" s="20">
        <v>35</v>
      </c>
      <c r="D35" s="20">
        <v>12846852</v>
      </c>
      <c r="E35" s="21">
        <v>4196.92086249</v>
      </c>
      <c r="F35" s="21">
        <v>5129.0889416</v>
      </c>
      <c r="G35" s="21">
        <v>-932.168079109999</v>
      </c>
      <c r="H35" s="21">
        <v>280964.68099659</v>
      </c>
      <c r="I35" s="21">
        <v>276729.96117122</v>
      </c>
      <c r="J35" s="20">
        <v>0</v>
      </c>
      <c r="K35" s="21">
        <v>0</v>
      </c>
    </row>
    <row r="36" spans="1:11" ht="15">
      <c r="A36" s="6" t="s">
        <v>47</v>
      </c>
      <c r="B36" s="6" t="s">
        <v>62</v>
      </c>
      <c r="C36" s="14">
        <f>SUM($C$25:$C$35)</f>
        <v>396</v>
      </c>
      <c r="D36" s="14">
        <f>SUM($D$25:$D$35)</f>
        <v>102585718</v>
      </c>
      <c r="E36" s="10">
        <f>SUM($E$25:$E$35)</f>
        <v>38036.78193367</v>
      </c>
      <c r="F36" s="10">
        <f>SUM($F$25:$F$35)</f>
        <v>30410.822315139998</v>
      </c>
      <c r="G36" s="10">
        <f>SUM($G$25:$G$35)</f>
        <v>7625.9596185300015</v>
      </c>
      <c r="H36" s="10">
        <f>SUM($H$25:$H$35)</f>
        <v>1824594.3239067302</v>
      </c>
      <c r="I36" s="10">
        <f>SUM($I$25:$I$35)</f>
        <v>1781155.13053869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2" customFormat="1" ht="15">
      <c r="A39" s="18" t="s">
        <v>15</v>
      </c>
      <c r="B39" s="19" t="s">
        <v>65</v>
      </c>
      <c r="C39" s="20">
        <v>20</v>
      </c>
      <c r="D39" s="20">
        <v>523207</v>
      </c>
      <c r="E39" s="21">
        <v>591.90466081</v>
      </c>
      <c r="F39" s="21">
        <v>427.68105467</v>
      </c>
      <c r="G39" s="21">
        <v>164.22360614</v>
      </c>
      <c r="H39" s="21">
        <v>24694.85295453</v>
      </c>
      <c r="I39" s="21">
        <v>24453.14590444</v>
      </c>
      <c r="J39" s="20">
        <v>1</v>
      </c>
      <c r="K39" s="21">
        <v>0</v>
      </c>
    </row>
    <row r="40" spans="1:11" s="22" customFormat="1" ht="15">
      <c r="A40" s="18" t="s">
        <v>17</v>
      </c>
      <c r="B40" s="19" t="s">
        <v>66</v>
      </c>
      <c r="C40" s="20">
        <v>30</v>
      </c>
      <c r="D40" s="20">
        <v>5299241</v>
      </c>
      <c r="E40" s="21">
        <v>2469.18262866</v>
      </c>
      <c r="F40" s="21">
        <v>2786.27811587</v>
      </c>
      <c r="G40" s="21">
        <v>-317.09548721</v>
      </c>
      <c r="H40" s="21">
        <v>171714.03591913</v>
      </c>
      <c r="I40" s="21">
        <v>169516.1914177</v>
      </c>
      <c r="J40" s="20">
        <v>2</v>
      </c>
      <c r="K40" s="21">
        <v>9.3273</v>
      </c>
    </row>
    <row r="41" spans="1:11" s="22" customFormat="1" ht="15">
      <c r="A41" s="18" t="s">
        <v>19</v>
      </c>
      <c r="B41" s="19" t="s">
        <v>67</v>
      </c>
      <c r="C41" s="20">
        <v>29</v>
      </c>
      <c r="D41" s="20">
        <v>4443098</v>
      </c>
      <c r="E41" s="21">
        <v>4174.68691873</v>
      </c>
      <c r="F41" s="21">
        <v>3755.64684908</v>
      </c>
      <c r="G41" s="21">
        <v>419.04006965</v>
      </c>
      <c r="H41" s="21">
        <v>211100.28238241</v>
      </c>
      <c r="I41" s="21">
        <v>208465.92486174</v>
      </c>
      <c r="J41" s="20">
        <v>0</v>
      </c>
      <c r="K41" s="21">
        <v>0</v>
      </c>
    </row>
    <row r="42" spans="1:11" s="22" customFormat="1" ht="15">
      <c r="A42" s="18" t="s">
        <v>21</v>
      </c>
      <c r="B42" s="19" t="s">
        <v>68</v>
      </c>
      <c r="C42" s="20">
        <v>13</v>
      </c>
      <c r="D42" s="20">
        <v>1178713</v>
      </c>
      <c r="E42" s="21">
        <v>1944.0420369</v>
      </c>
      <c r="F42" s="21">
        <v>562.54263774</v>
      </c>
      <c r="G42" s="21">
        <v>1381.49939916</v>
      </c>
      <c r="H42" s="21">
        <v>33779.6099429</v>
      </c>
      <c r="I42" s="21">
        <v>34081.2840205</v>
      </c>
      <c r="J42" s="20">
        <v>0</v>
      </c>
      <c r="K42" s="21">
        <v>0</v>
      </c>
    </row>
    <row r="43" spans="1:11" s="22" customFormat="1" ht="15">
      <c r="A43" s="18" t="s">
        <v>23</v>
      </c>
      <c r="B43" s="19" t="s">
        <v>69</v>
      </c>
      <c r="C43" s="20">
        <v>26</v>
      </c>
      <c r="D43" s="20">
        <v>438865</v>
      </c>
      <c r="E43" s="21">
        <v>15906.66011351</v>
      </c>
      <c r="F43" s="21">
        <v>5831.79197101</v>
      </c>
      <c r="G43" s="21">
        <v>10074.8681425</v>
      </c>
      <c r="H43" s="21">
        <v>90745.62668276</v>
      </c>
      <c r="I43" s="21">
        <v>99966.2833705</v>
      </c>
      <c r="J43" s="20">
        <v>0</v>
      </c>
      <c r="K43" s="21">
        <v>0</v>
      </c>
    </row>
    <row r="44" spans="1:11" s="22" customFormat="1" ht="15">
      <c r="A44" s="18" t="s">
        <v>25</v>
      </c>
      <c r="B44" s="19" t="s">
        <v>70</v>
      </c>
      <c r="C44" s="20">
        <v>22</v>
      </c>
      <c r="D44" s="20">
        <v>366513</v>
      </c>
      <c r="E44" s="21">
        <v>1429.07512423</v>
      </c>
      <c r="F44" s="21">
        <v>730.8699874</v>
      </c>
      <c r="G44" s="21">
        <v>698.20513683</v>
      </c>
      <c r="H44" s="21">
        <v>18962.20559039</v>
      </c>
      <c r="I44" s="21">
        <v>18752.76824487</v>
      </c>
      <c r="J44" s="20">
        <v>2</v>
      </c>
      <c r="K44" s="21">
        <v>25.8129</v>
      </c>
    </row>
    <row r="45" spans="1:11" ht="15">
      <c r="A45" s="6" t="s">
        <v>47</v>
      </c>
      <c r="B45" s="6" t="s">
        <v>71</v>
      </c>
      <c r="C45" s="14">
        <f>SUM($C$39:$C$44)</f>
        <v>140</v>
      </c>
      <c r="D45" s="14">
        <f>SUM($D$39:$D$44)</f>
        <v>12249637</v>
      </c>
      <c r="E45" s="10">
        <f>SUM($E$39:$E$44)</f>
        <v>26515.55148284</v>
      </c>
      <c r="F45" s="10">
        <f>SUM($F$39:$F$44)</f>
        <v>14094.81061577</v>
      </c>
      <c r="G45" s="10">
        <f>SUM($G$39:$G$44)</f>
        <v>12420.740867069999</v>
      </c>
      <c r="H45" s="10">
        <f>SUM($H$39:$H$44)</f>
        <v>550996.61347212</v>
      </c>
      <c r="I45" s="10">
        <f>SUM($I$39:$I$44)</f>
        <v>555235.59781975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15</v>
      </c>
      <c r="B48" s="19" t="s">
        <v>74</v>
      </c>
      <c r="C48" s="20">
        <v>26</v>
      </c>
      <c r="D48" s="20">
        <v>2782143</v>
      </c>
      <c r="E48" s="21">
        <v>237.67972694</v>
      </c>
      <c r="F48" s="21">
        <v>160.30417664</v>
      </c>
      <c r="G48" s="21">
        <v>77.3755502999999</v>
      </c>
      <c r="H48" s="21">
        <v>21017.12500637</v>
      </c>
      <c r="I48" s="21">
        <v>20601.24241565</v>
      </c>
      <c r="J48" s="20">
        <v>0</v>
      </c>
      <c r="K48" s="21">
        <v>0</v>
      </c>
    </row>
    <row r="49" spans="1:11" s="22" customFormat="1" ht="15">
      <c r="A49" s="18" t="s">
        <v>17</v>
      </c>
      <c r="B49" s="19" t="s">
        <v>75</v>
      </c>
      <c r="C49" s="20">
        <v>10</v>
      </c>
      <c r="D49" s="20">
        <v>2936379</v>
      </c>
      <c r="E49" s="21">
        <v>117.9900313</v>
      </c>
      <c r="F49" s="21">
        <v>74.74738247</v>
      </c>
      <c r="G49" s="21">
        <v>43.24264883</v>
      </c>
      <c r="H49" s="21">
        <v>16447.1679341</v>
      </c>
      <c r="I49" s="21">
        <v>16171.0982296</v>
      </c>
      <c r="J49" s="20">
        <v>0</v>
      </c>
      <c r="K49" s="21">
        <v>0</v>
      </c>
    </row>
    <row r="50" spans="1:11" ht="15">
      <c r="A50" s="6" t="s">
        <v>47</v>
      </c>
      <c r="B50" s="6" t="s">
        <v>76</v>
      </c>
      <c r="C50" s="14">
        <f>SUM($C$48:$C$49)</f>
        <v>36</v>
      </c>
      <c r="D50" s="14">
        <f>SUM($D$48:$D$49)</f>
        <v>5718522</v>
      </c>
      <c r="E50" s="10">
        <f>SUM($E$48:$E$49)</f>
        <v>355.66975823999996</v>
      </c>
      <c r="F50" s="10">
        <f>SUM($F$48:$F$49)</f>
        <v>235.05155911000003</v>
      </c>
      <c r="G50" s="10">
        <f>SUM($G$48:$G$49)</f>
        <v>120.61819912999991</v>
      </c>
      <c r="H50" s="10">
        <f>SUM($H$48:$H$49)</f>
        <v>37464.29294047</v>
      </c>
      <c r="I50" s="10">
        <f>SUM($I$48:$I$49)</f>
        <v>36772.34064525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15</v>
      </c>
      <c r="B53" s="19" t="s">
        <v>79</v>
      </c>
      <c r="C53" s="20">
        <v>186</v>
      </c>
      <c r="D53" s="20">
        <v>4814292</v>
      </c>
      <c r="E53" s="21">
        <v>3561.87511836</v>
      </c>
      <c r="F53" s="21">
        <v>2382.61223182</v>
      </c>
      <c r="G53" s="21">
        <v>1179.26288654</v>
      </c>
      <c r="H53" s="21">
        <v>179302.02613844</v>
      </c>
      <c r="I53" s="21">
        <v>177597.24909822</v>
      </c>
      <c r="J53" s="20">
        <v>0</v>
      </c>
      <c r="K53" s="21">
        <v>0</v>
      </c>
    </row>
    <row r="54" spans="1:11" s="22" customFormat="1" ht="15">
      <c r="A54" s="18" t="s">
        <v>17</v>
      </c>
      <c r="B54" s="19" t="s">
        <v>80</v>
      </c>
      <c r="C54" s="20">
        <v>13</v>
      </c>
      <c r="D54" s="20">
        <v>4774760</v>
      </c>
      <c r="E54" s="21">
        <v>535.2642471</v>
      </c>
      <c r="F54" s="21">
        <v>79.1102381</v>
      </c>
      <c r="G54" s="21">
        <v>456.154009</v>
      </c>
      <c r="H54" s="21">
        <v>23329.4084344</v>
      </c>
      <c r="I54" s="21">
        <v>22738.1739621</v>
      </c>
      <c r="J54" s="20">
        <v>0</v>
      </c>
      <c r="K54" s="21">
        <v>0</v>
      </c>
    </row>
    <row r="55" spans="1:11" s="22" customFormat="1" ht="15">
      <c r="A55" s="18" t="s">
        <v>19</v>
      </c>
      <c r="B55" s="19" t="s">
        <v>81</v>
      </c>
      <c r="C55" s="20">
        <v>167</v>
      </c>
      <c r="D55" s="20">
        <v>12212329</v>
      </c>
      <c r="E55" s="21">
        <v>12243.1942239</v>
      </c>
      <c r="F55" s="21">
        <v>12596.44823177</v>
      </c>
      <c r="G55" s="21">
        <v>-353.254007870002</v>
      </c>
      <c r="H55" s="21">
        <v>554108.3372515</v>
      </c>
      <c r="I55" s="21">
        <v>548070.67677479</v>
      </c>
      <c r="J55" s="20">
        <v>0</v>
      </c>
      <c r="K55" s="21">
        <v>0</v>
      </c>
    </row>
    <row r="56" spans="1:11" s="22" customFormat="1" ht="15">
      <c r="A56" s="18" t="s">
        <v>21</v>
      </c>
      <c r="B56" s="19" t="s">
        <v>82</v>
      </c>
      <c r="C56" s="20">
        <v>50</v>
      </c>
      <c r="D56" s="20">
        <v>1374053</v>
      </c>
      <c r="E56" s="21">
        <v>304.78816181</v>
      </c>
      <c r="F56" s="21">
        <v>727.32483789</v>
      </c>
      <c r="G56" s="21">
        <v>-422.53667608</v>
      </c>
      <c r="H56" s="21">
        <v>24403.79127808</v>
      </c>
      <c r="I56" s="21">
        <v>24088.95727005</v>
      </c>
      <c r="J56" s="20">
        <v>0</v>
      </c>
      <c r="K56" s="21">
        <v>0</v>
      </c>
    </row>
    <row r="57" spans="1:11" ht="15">
      <c r="A57" s="6" t="s">
        <v>47</v>
      </c>
      <c r="B57" s="6" t="s">
        <v>83</v>
      </c>
      <c r="C57" s="14">
        <f>SUM($C$53:$C$56)</f>
        <v>416</v>
      </c>
      <c r="D57" s="14">
        <f>SUM($D$53:$D$56)</f>
        <v>23175434</v>
      </c>
      <c r="E57" s="10">
        <f>SUM($E$53:$E$56)</f>
        <v>16645.12175117</v>
      </c>
      <c r="F57" s="10">
        <f>SUM($F$53:$F$56)</f>
        <v>15785.49553958</v>
      </c>
      <c r="G57" s="10">
        <f>SUM($G$53:$G$56)</f>
        <v>859.6262115899981</v>
      </c>
      <c r="H57" s="10">
        <f>SUM($H$53:$H$56)</f>
        <v>781143.56310242</v>
      </c>
      <c r="I57" s="10">
        <f>SUM($I$53:$I$56)</f>
        <v>772495.05710516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1304</v>
      </c>
      <c r="D59" s="16">
        <f>SUM($D$6:$D$21)+SUM($D$25:$D$35)+SUM($D$39:$D$44)+SUM($D$48:$D$49)+SUM($D$53:$D$56)</f>
        <v>150987781</v>
      </c>
      <c r="E59" s="12">
        <f>SUM($E$6:$E$21)+SUM($E$25:$E$35)+SUM($E$39:$E$44)+SUM($E$48:$E$49)+SUM($E$53:$E$56)</f>
        <v>1000262.0046826098</v>
      </c>
      <c r="F59" s="12">
        <f>SUM($F$6:$F$21)+SUM($F$25:$F$35)+SUM($F$39:$F$44)+SUM($F$48:$F$49)+SUM($F$53:$F$56)</f>
        <v>917794.9799090902</v>
      </c>
      <c r="G59" s="12">
        <f>SUM($G$6:$G$21)+SUM($G$25:$G$35)+SUM($G$39:$G$44)+SUM($G$48:$G$49)+SUM($G$53:$G$56)</f>
        <v>82467.02477351986</v>
      </c>
      <c r="H59" s="12">
        <f>SUM($H$6:$H$21)+SUM($H$25:$H$35)+SUM($H$39:$H$44)+SUM($H$48:$H$49)+SUM($H$53:$H$56)</f>
        <v>4611436.74350507</v>
      </c>
      <c r="I59" s="12">
        <f>SUM($I$6:$I$21)+SUM($I$25:$I$35)+SUM($I$39:$I$44)+SUM($I$48:$I$49)+SUM($I$53:$I$56)</f>
        <v>4601610.364188801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15</v>
      </c>
      <c r="B63" s="19" t="s">
        <v>87</v>
      </c>
      <c r="C63" s="20">
        <v>89</v>
      </c>
      <c r="D63" s="20">
        <v>133663</v>
      </c>
      <c r="E63" s="21">
        <v>0</v>
      </c>
      <c r="F63" s="21">
        <v>222.197286</v>
      </c>
      <c r="G63" s="21">
        <v>-222.197286</v>
      </c>
      <c r="H63" s="21">
        <v>19432.83192056</v>
      </c>
      <c r="I63" s="21">
        <v>19411.87721291</v>
      </c>
      <c r="J63" s="20">
        <v>0</v>
      </c>
      <c r="K63" s="21">
        <v>0</v>
      </c>
    </row>
    <row r="64" spans="1:11" s="22" customFormat="1" ht="15">
      <c r="A64" s="18" t="s">
        <v>17</v>
      </c>
      <c r="B64" s="19" t="s">
        <v>88</v>
      </c>
      <c r="C64" s="20">
        <v>1</v>
      </c>
      <c r="D64" s="20">
        <v>520</v>
      </c>
      <c r="E64" s="21">
        <v>0</v>
      </c>
      <c r="F64" s="21">
        <v>76.3540644</v>
      </c>
      <c r="G64" s="21">
        <v>-76.3540644</v>
      </c>
      <c r="H64" s="21">
        <v>43.2087</v>
      </c>
      <c r="I64" s="21">
        <v>94.98244157</v>
      </c>
      <c r="J64" s="20">
        <v>0</v>
      </c>
      <c r="K64" s="21">
        <v>0</v>
      </c>
    </row>
    <row r="65" spans="1:11" s="22" customFormat="1" ht="15">
      <c r="A65" s="18" t="s">
        <v>19</v>
      </c>
      <c r="B65" s="19" t="s">
        <v>89</v>
      </c>
      <c r="C65" s="20">
        <v>7</v>
      </c>
      <c r="D65" s="20">
        <v>52</v>
      </c>
      <c r="E65" s="21">
        <v>0</v>
      </c>
      <c r="F65" s="21">
        <v>0</v>
      </c>
      <c r="G65" s="21">
        <v>0</v>
      </c>
      <c r="H65" s="21">
        <v>2192.1009909</v>
      </c>
      <c r="I65" s="21">
        <v>2068.0976329</v>
      </c>
      <c r="J65" s="20">
        <v>0</v>
      </c>
      <c r="K65" s="21">
        <v>0</v>
      </c>
    </row>
    <row r="66" spans="1:11" s="22" customFormat="1" ht="15">
      <c r="A66" s="18" t="s">
        <v>21</v>
      </c>
      <c r="B66" s="19" t="s">
        <v>90</v>
      </c>
      <c r="C66" s="20">
        <v>0</v>
      </c>
      <c r="D66" s="20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0">
        <v>0</v>
      </c>
      <c r="K66" s="21">
        <v>0</v>
      </c>
    </row>
    <row r="67" spans="1:11" ht="15">
      <c r="A67" s="6" t="s">
        <v>47</v>
      </c>
      <c r="B67" s="6" t="s">
        <v>91</v>
      </c>
      <c r="C67" s="14">
        <f>SUM($C$63:$C$66)</f>
        <v>97</v>
      </c>
      <c r="D67" s="14">
        <f>SUM($D$63:$D$66)</f>
        <v>134235</v>
      </c>
      <c r="E67" s="10">
        <f>SUM($E$63:$E$66)</f>
        <v>0</v>
      </c>
      <c r="F67" s="10">
        <f>SUM($F$63:$F$66)</f>
        <v>298.5513504</v>
      </c>
      <c r="G67" s="10">
        <f>SUM($G$63:$G$66)</f>
        <v>-298.5513504</v>
      </c>
      <c r="H67" s="10">
        <f>SUM($H$63:$H$66)</f>
        <v>21668.141611459996</v>
      </c>
      <c r="I67" s="10">
        <f>SUM($I$63:$I$66)</f>
        <v>21574.95728738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15</v>
      </c>
      <c r="B70" s="19" t="s">
        <v>60</v>
      </c>
      <c r="C70" s="20">
        <v>19</v>
      </c>
      <c r="D70" s="20">
        <v>290341</v>
      </c>
      <c r="E70" s="21">
        <v>0</v>
      </c>
      <c r="F70" s="21">
        <v>31.90057511</v>
      </c>
      <c r="G70" s="21">
        <v>-31.90057511</v>
      </c>
      <c r="H70" s="21">
        <v>3814.15462919</v>
      </c>
      <c r="I70" s="21">
        <v>3768.28634782</v>
      </c>
      <c r="J70" s="20">
        <v>0</v>
      </c>
      <c r="K70" s="21">
        <v>0</v>
      </c>
    </row>
    <row r="71" spans="1:11" s="22" customFormat="1" ht="15">
      <c r="A71" s="18" t="s">
        <v>17</v>
      </c>
      <c r="B71" s="19" t="s">
        <v>92</v>
      </c>
      <c r="C71" s="20">
        <v>4</v>
      </c>
      <c r="D71" s="20">
        <v>6197</v>
      </c>
      <c r="E71" s="21">
        <v>0</v>
      </c>
      <c r="F71" s="21">
        <v>88.74</v>
      </c>
      <c r="G71" s="21">
        <v>-88.74</v>
      </c>
      <c r="H71" s="21">
        <v>399.03</v>
      </c>
      <c r="I71" s="21">
        <v>463.74</v>
      </c>
      <c r="J71" s="20">
        <v>0</v>
      </c>
      <c r="K71" s="21">
        <v>0</v>
      </c>
    </row>
    <row r="72" spans="1:11" ht="15">
      <c r="A72" s="6" t="s">
        <v>47</v>
      </c>
      <c r="B72" s="6" t="s">
        <v>93</v>
      </c>
      <c r="C72" s="14">
        <f>SUM($C$70:$C$71)</f>
        <v>23</v>
      </c>
      <c r="D72" s="14">
        <f>SUM($D$70:$D$71)</f>
        <v>296538</v>
      </c>
      <c r="E72" s="10">
        <f>SUM($E$70:$E$71)</f>
        <v>0</v>
      </c>
      <c r="F72" s="10">
        <f>SUM($F$70:$F$71)</f>
        <v>120.64057510999999</v>
      </c>
      <c r="G72" s="10">
        <f>SUM($G$70:$G$71)</f>
        <v>-120.64057510999999</v>
      </c>
      <c r="H72" s="10">
        <f>SUM($H$70:$H$71)</f>
        <v>4213.18462919</v>
      </c>
      <c r="I72" s="10">
        <f>SUM($I$70:$I$71)</f>
        <v>4232.02634782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63</v>
      </c>
      <c r="B74" s="19" t="s">
        <v>78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120</v>
      </c>
      <c r="D76" s="16">
        <f>SUM($D$63:$D$66)+SUM($D$70:$D$71)+SUM($D$74:$D$74)</f>
        <v>430773</v>
      </c>
      <c r="E76" s="12">
        <f>SUM($E$63:$E$66)+SUM($E$70:$E$71)+SUM($E$74:$E$74)</f>
        <v>0</v>
      </c>
      <c r="F76" s="12">
        <f>SUM($F$63:$F$66)+SUM($F$70:$F$71)+SUM($F$74:$F$74)</f>
        <v>419.19192551</v>
      </c>
      <c r="G76" s="12">
        <f>SUM($G$63:$G$66)+SUM($G$70:$G$71)+SUM($G$74:$G$74)</f>
        <v>-419.19192551</v>
      </c>
      <c r="H76" s="12">
        <f>SUM($H$63:$H$66)+SUM($H$70:$H$71)+SUM($H$74:$H$74)</f>
        <v>25881.326240649996</v>
      </c>
      <c r="I76" s="12">
        <f>SUM($I$63:$I$66)+SUM($I$70:$I$71)+SUM($I$74:$I$74)</f>
        <v>25806.9836352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13</v>
      </c>
      <c r="B79" s="19" t="s">
        <v>14</v>
      </c>
      <c r="C79" s="20">
        <v>12</v>
      </c>
      <c r="D79" s="20">
        <v>2716</v>
      </c>
      <c r="E79" s="21">
        <v>0.000400000000000844</v>
      </c>
      <c r="F79" s="21">
        <v>1.75310000000002</v>
      </c>
      <c r="G79" s="21">
        <v>-1.75270000000002</v>
      </c>
      <c r="H79" s="21">
        <v>246.5874</v>
      </c>
      <c r="I79" s="21">
        <v>269.8779</v>
      </c>
      <c r="J79" s="20">
        <v>0</v>
      </c>
      <c r="K79" s="21">
        <v>0</v>
      </c>
    </row>
    <row r="80" spans="1:11" s="22" customFormat="1" ht="15">
      <c r="A80" s="24"/>
      <c r="B80" s="24"/>
      <c r="C80" s="25"/>
      <c r="D80" s="25"/>
      <c r="E80" s="26"/>
      <c r="F80" s="26"/>
      <c r="G80" s="26"/>
      <c r="H80" s="26"/>
      <c r="I80" s="26"/>
      <c r="J80" s="25"/>
      <c r="K80" s="26"/>
    </row>
    <row r="81" spans="1:11" s="22" customFormat="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4"/>
      <c r="B82" s="24"/>
      <c r="C82" s="25"/>
      <c r="D82" s="25"/>
      <c r="E82" s="26"/>
      <c r="F82" s="26"/>
      <c r="G82" s="26"/>
      <c r="H82" s="26"/>
      <c r="I82" s="26"/>
      <c r="J82" s="25"/>
      <c r="K82" s="26"/>
    </row>
    <row r="83" spans="1:11" s="22" customFormat="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s="22" customFormat="1" ht="15">
      <c r="A84" s="24"/>
      <c r="B84" s="24"/>
      <c r="C84" s="25"/>
      <c r="D84" s="25"/>
      <c r="E84" s="26"/>
      <c r="F84" s="26"/>
      <c r="G84" s="26"/>
      <c r="H84" s="26"/>
      <c r="I84" s="26"/>
      <c r="J84" s="25"/>
      <c r="K84" s="26"/>
    </row>
    <row r="85" spans="1:11" ht="15">
      <c r="A85" s="7" t="s">
        <v>47</v>
      </c>
      <c r="B85" s="7" t="s">
        <v>97</v>
      </c>
      <c r="C85" s="16">
        <f>SUM($C$79:$C$83)</f>
        <v>12</v>
      </c>
      <c r="D85" s="16">
        <f>SUM($D$79:$D$83)</f>
        <v>2716</v>
      </c>
      <c r="E85" s="12">
        <f>SUM($E$79:$E$83)</f>
        <v>0.000400000000000844</v>
      </c>
      <c r="F85" s="12">
        <f>SUM($F$79:$F$83)</f>
        <v>1.75310000000002</v>
      </c>
      <c r="G85" s="12">
        <f>SUM($G$79:$G$83)</f>
        <v>-1.75270000000002</v>
      </c>
      <c r="H85" s="12">
        <f>SUM($H$79:$H$83)</f>
        <v>246.5874</v>
      </c>
      <c r="I85" s="12">
        <f>SUM($I$79:$I$83)</f>
        <v>269.8779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1436</v>
      </c>
      <c r="D87" s="16">
        <f>SUM($D$59:$D$59)+SUM($D$76:$D$76)+SUM($D$85:$D$85)</f>
        <v>151421270</v>
      </c>
      <c r="E87" s="12">
        <f>SUM($E$59:$E$59)+SUM($E$76:$E$76)+SUM($E$85:$E$85)</f>
        <v>1000262.0050826098</v>
      </c>
      <c r="F87" s="12">
        <f>SUM($F$59:$F$59)+SUM($F$76:$F$76)+SUM($F$85:$F$85)</f>
        <v>918215.9249346001</v>
      </c>
      <c r="G87" s="12">
        <f>SUM($G$59:$G$59)+SUM($G$76:$G$76)+SUM($G$85:$G$85)</f>
        <v>82046.08014800987</v>
      </c>
      <c r="H87" s="12">
        <f>SUM($H$59:$H$59)+SUM($H$76:$H$76)+SUM($H$85:$H$85)</f>
        <v>4637564.65714572</v>
      </c>
      <c r="I87" s="12">
        <f>SUM($I$59:$I$59)+SUM($I$76:$I$76)+SUM($I$85:$I$85)</f>
        <v>4627687.2257240005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5" t="s">
        <v>124</v>
      </c>
      <c r="C89" s="13">
        <v>76</v>
      </c>
      <c r="D89" s="13">
        <v>1878419</v>
      </c>
      <c r="E89" s="9">
        <v>909.00791517</v>
      </c>
      <c r="F89" s="9">
        <v>798.62664072</v>
      </c>
      <c r="G89" s="9">
        <v>110.38127445</v>
      </c>
      <c r="H89" s="9">
        <v>69308.60553265</v>
      </c>
      <c r="I89" s="9">
        <v>68604.5167025</v>
      </c>
      <c r="J89" s="13">
        <v>0</v>
      </c>
      <c r="K89" s="9">
        <v>0</v>
      </c>
    </row>
    <row r="90" ht="15">
      <c r="J90" s="76" t="s">
        <v>125</v>
      </c>
    </row>
    <row r="91" spans="2:11" ht="15">
      <c r="B91" s="66" t="s">
        <v>123</v>
      </c>
      <c r="C91" s="66"/>
      <c r="D91" s="66"/>
      <c r="E91" s="66"/>
      <c r="F91" s="66"/>
      <c r="G91" s="66"/>
      <c r="H91" s="66"/>
      <c r="I91" s="66"/>
      <c r="J91" s="66"/>
      <c r="K91" s="66"/>
    </row>
    <row r="92" ht="15">
      <c r="J92" s="17"/>
    </row>
    <row r="93" ht="15">
      <c r="J93" s="17"/>
    </row>
    <row r="94" ht="15">
      <c r="J94" s="17"/>
    </row>
    <row r="95" ht="15">
      <c r="J95" s="17"/>
    </row>
    <row r="96" ht="15">
      <c r="J96" s="17"/>
    </row>
    <row r="97" ht="15">
      <c r="J97" s="17"/>
    </row>
    <row r="98" ht="15">
      <c r="J98" s="17"/>
    </row>
    <row r="99" ht="15">
      <c r="J99" s="17"/>
    </row>
    <row r="100" ht="15">
      <c r="J100" s="17"/>
    </row>
    <row r="101" ht="15">
      <c r="J101" s="17"/>
    </row>
    <row r="102" ht="15">
      <c r="J102" s="17"/>
    </row>
    <row r="103" ht="15">
      <c r="J103" s="17"/>
    </row>
    <row r="104" ht="15">
      <c r="J104" s="17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838200</xdr:colOff>
                <xdr:row>0</xdr:row>
                <xdr:rowOff>76200</xdr:rowOff>
              </from>
              <to>
                <xdr:col>5</xdr:col>
                <xdr:colOff>247650</xdr:colOff>
                <xdr:row>0</xdr:row>
                <xdr:rowOff>571500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EC338-0959-4360-8242-B40A71733FE6}">
  <sheetPr>
    <pageSetUpPr fitToPage="1"/>
  </sheetPr>
  <dimension ref="A5:K40"/>
  <sheetViews>
    <sheetView workbookViewId="0" topLeftCell="A1">
      <selection activeCell="A5" sqref="A5"/>
    </sheetView>
  </sheetViews>
  <sheetFormatPr defaultColWidth="9.140625" defaultRowHeight="15"/>
  <cols>
    <col min="1" max="1" width="39.7109375" style="0" customWidth="1"/>
    <col min="2" max="2" width="9.8515625" style="28" customWidth="1"/>
    <col min="3" max="4" width="11.57421875" style="28" customWidth="1"/>
    <col min="5" max="5" width="11.28125" style="28" customWidth="1"/>
    <col min="6" max="6" width="10.57421875" style="28" customWidth="1"/>
    <col min="7" max="7" width="13.00390625" style="28" customWidth="1"/>
    <col min="8" max="8" width="8.57421875" style="0" customWidth="1"/>
    <col min="9" max="9" width="35.28125" style="0" customWidth="1"/>
  </cols>
  <sheetData>
    <row r="1" ht="15"/>
    <row r="2" ht="15"/>
    <row r="5" ht="15">
      <c r="A5" s="27" t="s">
        <v>100</v>
      </c>
    </row>
    <row r="6" ht="15">
      <c r="F6" s="29" t="s">
        <v>101</v>
      </c>
    </row>
    <row r="7" spans="1:7" ht="15">
      <c r="A7" s="30"/>
      <c r="B7" s="74" t="s">
        <v>102</v>
      </c>
      <c r="C7" s="74"/>
      <c r="D7" s="74" t="s">
        <v>103</v>
      </c>
      <c r="E7" s="74"/>
      <c r="F7" s="74" t="s">
        <v>104</v>
      </c>
      <c r="G7" s="74"/>
    </row>
    <row r="8" spans="1:7" s="33" customFormat="1" ht="30">
      <c r="A8" s="31"/>
      <c r="B8" s="32" t="s">
        <v>105</v>
      </c>
      <c r="C8" s="32" t="s">
        <v>106</v>
      </c>
      <c r="D8" s="32" t="s">
        <v>105</v>
      </c>
      <c r="E8" s="32" t="s">
        <v>106</v>
      </c>
      <c r="F8" s="32" t="s">
        <v>105</v>
      </c>
      <c r="G8" s="32" t="s">
        <v>106</v>
      </c>
    </row>
    <row r="9" spans="1:7" s="33" customFormat="1" ht="15" customHeight="1">
      <c r="A9" s="34" t="s">
        <v>107</v>
      </c>
      <c r="B9" s="32"/>
      <c r="C9" s="32"/>
      <c r="D9" s="32"/>
      <c r="E9" s="32"/>
      <c r="F9" s="32"/>
      <c r="G9" s="32"/>
    </row>
    <row r="10" spans="1:7" s="33" customFormat="1" ht="15" customHeight="1">
      <c r="A10" s="35" t="s">
        <v>16</v>
      </c>
      <c r="B10" s="36">
        <v>2</v>
      </c>
      <c r="C10" s="37">
        <v>303</v>
      </c>
      <c r="D10" s="38">
        <v>0</v>
      </c>
      <c r="E10" s="38">
        <v>0</v>
      </c>
      <c r="F10" s="39">
        <f>B10</f>
        <v>2</v>
      </c>
      <c r="G10" s="39">
        <f>C10</f>
        <v>303</v>
      </c>
    </row>
    <row r="11" spans="1:7" s="33" customFormat="1" ht="15" customHeight="1">
      <c r="A11" s="35" t="s">
        <v>18</v>
      </c>
      <c r="B11" s="36">
        <v>1</v>
      </c>
      <c r="C11" s="37">
        <v>3083</v>
      </c>
      <c r="D11" s="38">
        <v>0</v>
      </c>
      <c r="E11" s="38">
        <v>0</v>
      </c>
      <c r="F11" s="39">
        <f aca="true" t="shared" si="0" ref="F11:G12">B11</f>
        <v>1</v>
      </c>
      <c r="G11" s="39">
        <f t="shared" si="0"/>
        <v>3083</v>
      </c>
    </row>
    <row r="12" spans="1:7" s="33" customFormat="1" ht="15" customHeight="1">
      <c r="A12" s="35" t="s">
        <v>24</v>
      </c>
      <c r="B12" s="36">
        <v>1</v>
      </c>
      <c r="C12" s="37">
        <v>28</v>
      </c>
      <c r="D12" s="38">
        <v>0</v>
      </c>
      <c r="E12" s="38">
        <v>0</v>
      </c>
      <c r="F12" s="39">
        <f t="shared" si="0"/>
        <v>1</v>
      </c>
      <c r="G12" s="39">
        <f t="shared" si="0"/>
        <v>28</v>
      </c>
    </row>
    <row r="13" spans="1:7" s="42" customFormat="1" ht="15" customHeight="1">
      <c r="A13" s="34" t="s">
        <v>108</v>
      </c>
      <c r="B13" s="40">
        <f>SUM(B10:B12)</f>
        <v>4</v>
      </c>
      <c r="C13" s="40">
        <f aca="true" t="shared" si="1" ref="C13:G13">SUM(C10:C12)</f>
        <v>3414</v>
      </c>
      <c r="D13" s="41">
        <f>SUM(D10:D12)</f>
        <v>0</v>
      </c>
      <c r="E13" s="41">
        <f t="shared" si="1"/>
        <v>0</v>
      </c>
      <c r="F13" s="40">
        <f t="shared" si="1"/>
        <v>4</v>
      </c>
      <c r="G13" s="40">
        <f t="shared" si="1"/>
        <v>3414</v>
      </c>
    </row>
    <row r="14" spans="1:7" ht="15" customHeight="1">
      <c r="A14" s="34" t="s">
        <v>109</v>
      </c>
      <c r="B14" s="43"/>
      <c r="C14" s="43"/>
      <c r="D14" s="44"/>
      <c r="E14" s="44"/>
      <c r="F14" s="45"/>
      <c r="G14" s="45"/>
    </row>
    <row r="15" spans="1:7" ht="15" customHeight="1">
      <c r="A15" s="35" t="s">
        <v>51</v>
      </c>
      <c r="B15" s="46">
        <v>1</v>
      </c>
      <c r="C15" s="43">
        <v>1471</v>
      </c>
      <c r="D15" s="38">
        <v>0</v>
      </c>
      <c r="E15" s="38">
        <v>0</v>
      </c>
      <c r="F15" s="45">
        <f>B15</f>
        <v>1</v>
      </c>
      <c r="G15" s="45">
        <f>C15</f>
        <v>1471</v>
      </c>
    </row>
    <row r="16" spans="1:7" ht="15" customHeight="1">
      <c r="A16" s="47" t="s">
        <v>59</v>
      </c>
      <c r="B16" s="46">
        <v>4</v>
      </c>
      <c r="C16" s="43">
        <v>1540</v>
      </c>
      <c r="D16" s="38">
        <v>0</v>
      </c>
      <c r="E16" s="38">
        <v>0</v>
      </c>
      <c r="F16" s="45">
        <f>B16</f>
        <v>4</v>
      </c>
      <c r="G16" s="45">
        <f>C16</f>
        <v>1540</v>
      </c>
    </row>
    <row r="17" spans="1:9" s="27" customFormat="1" ht="15" customHeight="1">
      <c r="A17" s="34" t="s">
        <v>110</v>
      </c>
      <c r="B17" s="48">
        <f>SUM(B15:B16)</f>
        <v>5</v>
      </c>
      <c r="C17" s="48">
        <f aca="true" t="shared" si="2" ref="C17:G17">SUM(C15:C16)</f>
        <v>3011</v>
      </c>
      <c r="D17" s="48">
        <f>SUM(D15:D16)</f>
        <v>0</v>
      </c>
      <c r="E17" s="48">
        <f t="shared" si="2"/>
        <v>0</v>
      </c>
      <c r="F17" s="48">
        <f t="shared" si="2"/>
        <v>5</v>
      </c>
      <c r="G17" s="48">
        <f t="shared" si="2"/>
        <v>3011</v>
      </c>
      <c r="H17"/>
      <c r="I17"/>
    </row>
    <row r="18" spans="1:10" ht="15" customHeight="1">
      <c r="A18" s="49" t="s">
        <v>111</v>
      </c>
      <c r="B18" s="50"/>
      <c r="C18" s="50"/>
      <c r="D18" s="50"/>
      <c r="E18" s="50"/>
      <c r="F18" s="45"/>
      <c r="G18" s="45"/>
      <c r="J18" s="27"/>
    </row>
    <row r="19" spans="1:10" ht="15" customHeight="1">
      <c r="A19" s="51" t="s">
        <v>79</v>
      </c>
      <c r="B19" s="50">
        <v>2</v>
      </c>
      <c r="C19" s="50">
        <v>176</v>
      </c>
      <c r="D19" s="38">
        <v>0</v>
      </c>
      <c r="E19" s="38">
        <v>0</v>
      </c>
      <c r="F19" s="45">
        <f>B19</f>
        <v>2</v>
      </c>
      <c r="G19" s="45">
        <f>C19</f>
        <v>176</v>
      </c>
      <c r="J19" s="27"/>
    </row>
    <row r="20" spans="1:7" ht="15" customHeight="1">
      <c r="A20" s="52" t="s">
        <v>81</v>
      </c>
      <c r="B20" s="50">
        <v>6</v>
      </c>
      <c r="C20" s="50">
        <v>122</v>
      </c>
      <c r="D20" s="38">
        <v>0</v>
      </c>
      <c r="E20" s="38">
        <v>0</v>
      </c>
      <c r="F20" s="45">
        <f>B20</f>
        <v>6</v>
      </c>
      <c r="G20" s="45">
        <f>C20</f>
        <v>122</v>
      </c>
    </row>
    <row r="21" spans="1:7" s="27" customFormat="1" ht="15" customHeight="1">
      <c r="A21" s="34" t="s">
        <v>112</v>
      </c>
      <c r="B21" s="44">
        <f>SUM(B19:B20)</f>
        <v>8</v>
      </c>
      <c r="C21" s="44">
        <f>SUM(C19:C20)</f>
        <v>298</v>
      </c>
      <c r="D21" s="44">
        <f>SUM(D19:D20)</f>
        <v>0</v>
      </c>
      <c r="E21" s="44">
        <f>SUM(E19:E20)</f>
        <v>0</v>
      </c>
      <c r="F21" s="44">
        <f aca="true" t="shared" si="3" ref="F21:G21">SUM(F19:F20)</f>
        <v>8</v>
      </c>
      <c r="G21" s="44">
        <f t="shared" si="3"/>
        <v>298</v>
      </c>
    </row>
    <row r="22" spans="1:9" s="27" customFormat="1" ht="15" customHeight="1">
      <c r="A22" s="49" t="s">
        <v>113</v>
      </c>
      <c r="B22" s="44">
        <f>B13+B17+B21</f>
        <v>17</v>
      </c>
      <c r="C22" s="44">
        <f aca="true" t="shared" si="4" ref="C22:G22">C13+C17+C21</f>
        <v>6723</v>
      </c>
      <c r="D22" s="44">
        <f>D13+D17+D21</f>
        <v>0</v>
      </c>
      <c r="E22" s="44">
        <f aca="true" t="shared" si="5" ref="E22">E13+E17+E21</f>
        <v>0</v>
      </c>
      <c r="F22" s="44">
        <f t="shared" si="4"/>
        <v>17</v>
      </c>
      <c r="G22" s="44">
        <f t="shared" si="4"/>
        <v>6723</v>
      </c>
      <c r="I22" s="53"/>
    </row>
    <row r="23" spans="9:10" ht="15">
      <c r="I23" s="54"/>
      <c r="J23" s="55"/>
    </row>
    <row r="24" spans="1:9" ht="15">
      <c r="A24" s="56" t="s">
        <v>114</v>
      </c>
      <c r="I24" s="55"/>
    </row>
    <row r="25" spans="1:7" ht="15">
      <c r="A25" s="57" t="s">
        <v>115</v>
      </c>
      <c r="B25" s="75"/>
      <c r="C25" s="75"/>
      <c r="D25" s="75"/>
      <c r="E25" s="75"/>
      <c r="F25" s="75"/>
      <c r="G25" s="75"/>
    </row>
    <row r="26" spans="1:7" ht="15">
      <c r="A26" s="34" t="s">
        <v>107</v>
      </c>
      <c r="B26" s="70"/>
      <c r="C26" s="70"/>
      <c r="D26" s="70"/>
      <c r="E26" s="70"/>
      <c r="F26" s="70"/>
      <c r="G26" s="70"/>
    </row>
    <row r="27" spans="1:7" ht="15">
      <c r="A27" s="58" t="s">
        <v>16</v>
      </c>
      <c r="B27" s="70" t="s">
        <v>116</v>
      </c>
      <c r="C27" s="70"/>
      <c r="D27" s="70"/>
      <c r="E27" s="70"/>
      <c r="F27" s="70"/>
      <c r="G27" s="70"/>
    </row>
    <row r="28" spans="1:7" ht="15">
      <c r="A28" s="58" t="s">
        <v>18</v>
      </c>
      <c r="B28" s="70" t="s">
        <v>117</v>
      </c>
      <c r="C28" s="70"/>
      <c r="D28" s="70"/>
      <c r="E28" s="70"/>
      <c r="F28" s="70"/>
      <c r="G28" s="70"/>
    </row>
    <row r="29" spans="1:7" ht="15">
      <c r="A29" s="58" t="s">
        <v>24</v>
      </c>
      <c r="B29" s="70" t="s">
        <v>118</v>
      </c>
      <c r="C29" s="70"/>
      <c r="D29" s="70"/>
      <c r="E29" s="70"/>
      <c r="F29" s="70"/>
      <c r="G29" s="70"/>
    </row>
    <row r="30" spans="1:7" s="27" customFormat="1" ht="13.15" customHeight="1">
      <c r="A30" s="59" t="s">
        <v>109</v>
      </c>
      <c r="B30" s="71"/>
      <c r="C30" s="71"/>
      <c r="D30" s="71"/>
      <c r="E30" s="71"/>
      <c r="F30" s="71"/>
      <c r="G30" s="71"/>
    </row>
    <row r="31" spans="1:7" s="27" customFormat="1" ht="15" customHeight="1">
      <c r="A31" s="58" t="s">
        <v>51</v>
      </c>
      <c r="B31" s="70" t="s">
        <v>119</v>
      </c>
      <c r="C31" s="70"/>
      <c r="D31" s="70"/>
      <c r="E31" s="70"/>
      <c r="F31" s="70"/>
      <c r="G31" s="70"/>
    </row>
    <row r="32" spans="1:7" s="61" customFormat="1" ht="30" customHeight="1">
      <c r="A32" s="60" t="s">
        <v>59</v>
      </c>
      <c r="B32" s="72" t="s">
        <v>120</v>
      </c>
      <c r="C32" s="72"/>
      <c r="D32" s="72"/>
      <c r="E32" s="72"/>
      <c r="F32" s="72"/>
      <c r="G32" s="72"/>
    </row>
    <row r="33" spans="1:11" ht="15">
      <c r="A33" s="62" t="s">
        <v>111</v>
      </c>
      <c r="B33" s="73"/>
      <c r="C33" s="73"/>
      <c r="D33" s="73"/>
      <c r="E33" s="73"/>
      <c r="F33" s="73"/>
      <c r="G33" s="73"/>
      <c r="J33" s="27"/>
      <c r="K33" s="27"/>
    </row>
    <row r="34" spans="1:11" ht="16.15" customHeight="1">
      <c r="A34" s="63" t="s">
        <v>79</v>
      </c>
      <c r="B34" s="67" t="s">
        <v>121</v>
      </c>
      <c r="C34" s="68"/>
      <c r="D34" s="68"/>
      <c r="E34" s="68"/>
      <c r="F34" s="68"/>
      <c r="G34" s="69"/>
      <c r="J34" s="27"/>
      <c r="K34" s="27"/>
    </row>
    <row r="35" spans="1:11" ht="45" customHeight="1">
      <c r="A35" s="63" t="s">
        <v>81</v>
      </c>
      <c r="B35" s="67" t="s">
        <v>122</v>
      </c>
      <c r="C35" s="68"/>
      <c r="D35" s="68"/>
      <c r="E35" s="68"/>
      <c r="F35" s="68"/>
      <c r="G35" s="69"/>
      <c r="J35" s="27"/>
      <c r="K35" s="27"/>
    </row>
    <row r="36" ht="15">
      <c r="A36" s="28"/>
    </row>
    <row r="39" ht="15">
      <c r="A39" s="28"/>
    </row>
    <row r="40" ht="15">
      <c r="A40" s="28"/>
    </row>
  </sheetData>
  <mergeCells count="14">
    <mergeCell ref="B27:G27"/>
    <mergeCell ref="B7:C7"/>
    <mergeCell ref="D7:E7"/>
    <mergeCell ref="F7:G7"/>
    <mergeCell ref="B25:G25"/>
    <mergeCell ref="B26:G26"/>
    <mergeCell ref="B34:G34"/>
    <mergeCell ref="B35:G35"/>
    <mergeCell ref="B28:G28"/>
    <mergeCell ref="B29:G29"/>
    <mergeCell ref="B30:G30"/>
    <mergeCell ref="B31:G31"/>
    <mergeCell ref="B32:G32"/>
    <mergeCell ref="B33:G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2023-08-08T17:36:58Z</cp:lastPrinted>
  <dcterms:created xsi:type="dcterms:W3CDTF">2023-08-04T10:49:14Z</dcterms:created>
  <dcterms:modified xsi:type="dcterms:W3CDTF">2023-08-08T17:37:05Z</dcterms:modified>
  <cp:category/>
  <cp:version/>
  <cp:contentType/>
  <cp:contentStatus/>
</cp:coreProperties>
</file>