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202300"/>
  <bookViews>
    <workbookView xWindow="65416" yWindow="65416" windowWidth="20730" windowHeight="11160" activeTab="0"/>
  </bookViews>
  <sheets>
    <sheet name="Jan 24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<sst xmlns="http://schemas.openxmlformats.org/spreadsheetml/2006/main" count="219" uniqueCount="132">
  <si>
    <t xml:space="preserve">Monthly Report for the month of January 2024 </t>
  </si>
  <si>
    <t xml:space="preserve">Sr </t>
  </si>
  <si>
    <t xml:space="preserve">Scheme Name </t>
  </si>
  <si>
    <t>No. of Schemes as on January 31, 2024</t>
  </si>
  <si>
    <t>No. of Folios as on January 31, 2024</t>
  </si>
  <si>
    <t>Funds Mobilized for the month of January 2024 (INR in crore)</t>
  </si>
  <si>
    <t>Net Inflow (+ve)/Outflow (-ve) for the month of January 2024 (INR in crore)</t>
  </si>
  <si>
    <t>Net Assets Under Management as on January 31, 2024 (INR in crore)</t>
  </si>
  <si>
    <t>Average Net Assets Under Management for the month January 2024 (INR in crore)</t>
  </si>
  <si>
    <t>No. of segregated portfolios created as on January 31, 2024</t>
  </si>
  <si>
    <t>Net Assets Under Management in segregated portfolio as on January 31, 2024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</si>
  <si>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</si>
  <si>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</si>
  <si>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</si>
  <si>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</si>
  <si>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</si>
  <si>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</si>
  <si>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</si>
  <si>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</si>
  <si>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</si>
  <si>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</si>
  <si>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</si>
  <si>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</si>
  <si>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</si>
  <si>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</si>
  <si>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</si>
  <si>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</si>
  <si>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</si>
  <si>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</si>
  <si>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</si>
  <si>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</si>
  <si>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</si>
  <si>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</si>
  <si>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</si>
  <si>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</si>
  <si>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</si>
  <si>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</si>
  <si>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</si>
  <si>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</si>
  <si>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</si>
  <si>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</si>
  <si>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</si>
  <si>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</si>
  <si>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</si>
  <si>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</si>
  <si>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</si>
  <si>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</si>
  <si>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</si>
  <si>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</si>
  <si>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</si>
  <si>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</si>
  <si>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</si>
  <si>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</si>
  <si>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</si>
  <si>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</si>
  <si>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</si>
  <si>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</si>
  <si>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</si>
  <si>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</si>
  <si>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</si>
  <si>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</si>
  <si>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</si>
  <si>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</si>
  <si>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</si>
  <si>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</si>
  <si>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</si>
  <si>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</si>
  <si>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</si>
  <si>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</si>
  <si>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</si>
  <si>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</si>
  <si>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</si>
  <si>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</si>
  <si>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</si>
  <si>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</si>
  <si>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</si>
  <si>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</si>
  <si>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</si>
  <si>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</si>
  <si>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</si>
  <si>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</si>
  <si>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</si>
  <si>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</si>
  <si>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</si>
  <si>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</si>
  <si>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</si>
  <si>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</si>
  <si>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</si>
  <si>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</si>
  <si>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</si>
  <si>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</si>
  <si>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</si>
  <si>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</si>
  <si>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</si>
  <si>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</si>
  <si>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</si>
  <si>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</si>
  <si>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</si>
  <si>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</si>
  <si>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January 2024 (INR in crore)</t>
  </si>
  <si>
    <t>Released on 08-Feb-2024</t>
  </si>
  <si>
    <t>** Data in respect Fund of Funds Domestic is shown for information only. The same is included in the respective underlying schemes.</t>
  </si>
  <si>
    <t>Fund of Funds Scheme (Domestic) **</t>
  </si>
  <si>
    <t>##  79</t>
  </si>
  <si>
    <t>## Includes NFO - Tata Gold ETF Fund of Fund and Tata Silver ETF Fund of Fund</t>
  </si>
  <si>
    <t xml:space="preserve">NEW SCHEMES LAUNCHED DURING JANUARY 2024 (ALLOTMENT COMPLETED)     </t>
  </si>
  <si>
    <t xml:space="preserve"> (Rs. in Crore)</t>
  </si>
  <si>
    <t>Open End</t>
  </si>
  <si>
    <t>Close End</t>
  </si>
  <si>
    <t>Total</t>
  </si>
  <si>
    <t>No. of Schemes</t>
  </si>
  <si>
    <t>Funds mobilized</t>
  </si>
  <si>
    <t>A. Income/Debt Oriented Schemes</t>
  </si>
  <si>
    <t>Subtotal "A"</t>
  </si>
  <si>
    <t>B. Growth/Equity Oriented Schemes</t>
  </si>
  <si>
    <t>Subtotal "B"</t>
  </si>
  <si>
    <t>C. Hybrid Schemes</t>
  </si>
  <si>
    <t>Subtotal "C"</t>
  </si>
  <si>
    <t>D. Other Schemes</t>
  </si>
  <si>
    <t>GOLD ETFs</t>
  </si>
  <si>
    <t>Subtotal "D"</t>
  </si>
  <si>
    <t xml:space="preserve">Total A + B + C + D </t>
  </si>
  <si>
    <t xml:space="preserve">*NEW SCHEMES LAUNCHED : </t>
  </si>
  <si>
    <t>Open End Schemes</t>
  </si>
  <si>
    <t>DSP Multicap Fund</t>
  </si>
  <si>
    <t>Old Bridge Focused Equity Fund</t>
  </si>
  <si>
    <t>quant Consumption Fund</t>
  </si>
  <si>
    <t>Bandhan Multi Asset Allocation Fund; Mirae Asset Multi Asset Allocation Fund; SUNDARAM MULTI ASSET ALLOCATION FUND</t>
  </si>
  <si>
    <t>Baroda BNP Paribas NIFTY 50 Index Fund; SBI Nifty50 Equal Weight Index Fund</t>
  </si>
  <si>
    <t xml:space="preserve">Tata Gold Exchange Traded Fund </t>
  </si>
  <si>
    <t>Bajaj Finserv Nifty 50 ETF; Bajaj Finserv Nifty Bank ETF; HDFC NIFTY PSU BANK ETF Fund; Tata Silver Exchange Traded Fund; UTI Nifty IT ETF; UTI Nifty 5 yr Benchmark G-Sec ETF; UTI Nifty 10 yr Benchmark G-Sec ETF; Zerodha Nifty 1D Rate Liquid ETF</t>
  </si>
  <si>
    <t>Aditya Birla Sun Life Fixed Maturity Plan - Series US (100 Days); AXIS FIXED TERM PLAN - SERIES 120 (91 Days); Kotak FMP Series 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</si>
</sst>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4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Aptos Display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sz val="8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43" fontId="23" fillId="0" borderId="0" applyFont="0" applyFill="0" applyBorder="0" applyAlignment="0" applyProtection="0"/>
  </cellStyleXfs>
  <cellXfs count="69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43" fontId="20" fillId="0" borderId="10" xfId="18" applyFont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18" applyNumberFormat="1" applyFont="1" applyBorder="1" applyAlignment="1">
      <alignment horizontal="right" vertical="center"/>
    </xf>
    <xf numFmtId="43" fontId="18" fillId="0" borderId="10" xfId="18" applyFont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21" fillId="0" borderId="0" xfId="0" applyFont="1" applyAlignment="1">
      <alignment vertical="top"/>
    </xf>
    <xf numFmtId="0" fontId="20" fillId="0" borderId="10" xfId="0" applyFont="1" applyBorder="1" applyAlignment="1">
      <alignment horizontal="left" vertical="center"/>
    </xf>
    <xf numFmtId="164" fontId="20" fillId="0" borderId="10" xfId="18" applyNumberFormat="1" applyFont="1" applyBorder="1" applyAlignment="1">
      <alignment horizontal="right" vertical="center"/>
    </xf>
    <xf numFmtId="164" fontId="0" fillId="0" borderId="0" xfId="61" applyNumberFormat="1" applyFont="1" applyFill="1"/>
    <xf numFmtId="164" fontId="0" fillId="0" borderId="10" xfId="61" applyNumberFormat="1" applyFont="1" applyFill="1" applyBorder="1" applyAlignment="1" quotePrefix="1">
      <alignment horizontal="right"/>
    </xf>
    <xf numFmtId="164" fontId="0" fillId="0" borderId="10" xfId="61" applyNumberFormat="1" applyFont="1" applyFill="1" applyBorder="1" applyAlignment="1">
      <alignment horizontal="center" vertical="top" wrapText="1"/>
    </xf>
    <xf numFmtId="164" fontId="0" fillId="0" borderId="10" xfId="61" applyNumberFormat="1" applyFont="1" applyFill="1" applyBorder="1" applyAlignment="1">
      <alignment horizontal="right" vertical="top" wrapText="1"/>
    </xf>
    <xf numFmtId="164" fontId="0" fillId="0" borderId="10" xfId="61" applyNumberFormat="1" applyFont="1" applyFill="1" applyBorder="1" applyAlignment="1" quotePrefix="1">
      <alignment horizontal="right" vertical="top"/>
    </xf>
    <xf numFmtId="164" fontId="0" fillId="0" borderId="10" xfId="61" applyNumberFormat="1" applyFont="1" applyFill="1" applyBorder="1" applyAlignment="1">
      <alignment horizontal="right"/>
    </xf>
    <xf numFmtId="0" fontId="16" fillId="0" borderId="0" xfId="0" applyFont="1"/>
    <xf numFmtId="164" fontId="20" fillId="0" borderId="0" xfId="61" applyNumberFormat="1" applyFont="1" applyFill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top" wrapText="1"/>
    </xf>
    <xf numFmtId="164" fontId="16" fillId="0" borderId="10" xfId="6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164" fontId="16" fillId="0" borderId="10" xfId="61" applyNumberFormat="1" applyFont="1" applyFill="1" applyBorder="1" applyAlignment="1" quotePrefix="1">
      <alignment horizontal="right"/>
    </xf>
    <xf numFmtId="0" fontId="16" fillId="0" borderId="0" xfId="0" applyFont="1" applyAlignment="1">
      <alignment vertical="center"/>
    </xf>
    <xf numFmtId="164" fontId="16" fillId="0" borderId="10" xfId="61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6" fillId="0" borderId="10" xfId="0" applyFont="1" applyBorder="1"/>
    <xf numFmtId="0" fontId="0" fillId="0" borderId="10" xfId="0" applyBorder="1" applyAlignment="1">
      <alignment horizontal="left" vertical="center"/>
    </xf>
    <xf numFmtId="0" fontId="20" fillId="0" borderId="0" xfId="0" applyFont="1"/>
    <xf numFmtId="0" fontId="20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vertical="top" wrapText="1"/>
    </xf>
    <xf numFmtId="0" fontId="0" fillId="0" borderId="11" xfId="0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18" applyNumberFormat="1" applyFont="1" applyBorder="1" applyAlignment="1">
      <alignment horizontal="right" vertical="center"/>
    </xf>
    <xf numFmtId="43" fontId="18" fillId="0" borderId="10" xfId="18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164" fontId="16" fillId="0" borderId="10" xfId="61" applyNumberFormat="1" applyFont="1" applyFill="1" applyBorder="1" applyAlignment="1">
      <alignment horizontal="center"/>
    </xf>
    <xf numFmtId="164" fontId="0" fillId="0" borderId="10" xfId="61" applyNumberFormat="1" applyFont="1" applyFill="1" applyBorder="1" applyAlignment="1">
      <alignment horizontal="left" vertical="top" wrapText="1"/>
    </xf>
    <xf numFmtId="164" fontId="20" fillId="0" borderId="10" xfId="61" applyNumberFormat="1" applyFont="1" applyFill="1" applyBorder="1" applyAlignment="1">
      <alignment horizontal="left" vertical="top" wrapText="1"/>
    </xf>
    <xf numFmtId="164" fontId="18" fillId="0" borderId="14" xfId="61" applyNumberFormat="1" applyFont="1" applyFill="1" applyBorder="1" applyAlignment="1">
      <alignment horizontal="left" vertical="top" wrapText="1"/>
    </xf>
    <xf numFmtId="164" fontId="18" fillId="0" borderId="14" xfId="61" applyNumberFormat="1" applyFont="1" applyFill="1" applyBorder="1" applyAlignment="1">
      <alignment horizontal="left" vertical="center" wrapText="1"/>
    </xf>
    <xf numFmtId="164" fontId="18" fillId="0" borderId="10" xfId="61" applyNumberFormat="1" applyFont="1" applyFill="1" applyBorder="1" applyAlignment="1">
      <alignment horizontal="left" vertical="top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Comma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857250</xdr:colOff>
          <xdr:row>0</xdr:row>
          <xdr:rowOff>76200</xdr:rowOff>
        </xdr:from>
        <xdr:to>
          <xdr:col>5</xdr:col>
          <xdr:colOff>266700</xdr:colOff>
          <xdr:row>0</xdr:row>
          <xdr:rowOff>571500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4.00390625" style="1" customWidth="1"/>
    <col min="4" max="4" width="14.28125" style="1" customWidth="1"/>
    <col min="5" max="9" width="15.28125" style="1" bestFit="1" customWidth="1"/>
    <col min="10" max="10" width="14.2812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99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2" t="s">
        <v>13</v>
      </c>
      <c r="B5" s="3" t="s">
        <v>14</v>
      </c>
      <c r="C5" s="8"/>
      <c r="D5" s="8"/>
      <c r="E5" s="8"/>
      <c r="F5" s="8"/>
      <c r="G5" s="8"/>
      <c r="H5" s="8"/>
      <c r="I5" s="8"/>
      <c r="J5" s="8"/>
      <c r="K5" s="8"/>
    </row>
    <row r="6" spans="1:11" s="22" customFormat="1" ht="15">
      <c r="A6" s="18" t="s">
        <v>15</v>
      </c>
      <c r="B6" s="19" t="s">
        <v>16</v>
      </c>
      <c r="C6" s="20">
        <v>35</v>
      </c>
      <c r="D6" s="20">
        <v>860396</v>
      </c>
      <c r="E6" s="21">
        <v>457249.09374019</v>
      </c>
      <c r="F6" s="21">
        <v>448254.02130728</v>
      </c>
      <c r="G6" s="21">
        <v>8995.07243291009</v>
      </c>
      <c r="H6" s="21">
        <v>84592.68037672</v>
      </c>
      <c r="I6" s="21">
        <v>100876.37575415</v>
      </c>
      <c r="J6" s="20">
        <v>0</v>
      </c>
      <c r="K6" s="21">
        <v>0</v>
      </c>
    </row>
    <row r="7" spans="1:11" s="22" customFormat="1" ht="15">
      <c r="A7" s="18" t="s">
        <v>17</v>
      </c>
      <c r="B7" s="19" t="s">
        <v>18</v>
      </c>
      <c r="C7" s="20">
        <v>36</v>
      </c>
      <c r="D7" s="20">
        <v>1784696</v>
      </c>
      <c r="E7" s="21">
        <v>377822.10758025</v>
      </c>
      <c r="F7" s="21">
        <v>328354.43486813</v>
      </c>
      <c r="G7" s="21">
        <v>49467.6727121202</v>
      </c>
      <c r="H7" s="21">
        <v>430866.23988708</v>
      </c>
      <c r="I7" s="21">
        <v>472113.94995005</v>
      </c>
      <c r="J7" s="20">
        <v>0</v>
      </c>
      <c r="K7" s="21">
        <v>0</v>
      </c>
    </row>
    <row r="8" spans="1:11" s="22" customFormat="1" ht="15">
      <c r="A8" s="18" t="s">
        <v>19</v>
      </c>
      <c r="B8" s="19" t="s">
        <v>20</v>
      </c>
      <c r="C8" s="20">
        <v>24</v>
      </c>
      <c r="D8" s="20">
        <v>639365</v>
      </c>
      <c r="E8" s="21">
        <v>15495.50242883</v>
      </c>
      <c r="F8" s="21">
        <v>12558.96240491</v>
      </c>
      <c r="G8" s="21">
        <v>2936.54002391998</v>
      </c>
      <c r="H8" s="21">
        <v>91879.38283034</v>
      </c>
      <c r="I8" s="21">
        <v>92334.73326732</v>
      </c>
      <c r="J8" s="20">
        <v>0</v>
      </c>
      <c r="K8" s="21">
        <v>0</v>
      </c>
    </row>
    <row r="9" spans="1:11" s="22" customFormat="1" ht="15">
      <c r="A9" s="18" t="s">
        <v>21</v>
      </c>
      <c r="B9" s="19" t="s">
        <v>22</v>
      </c>
      <c r="C9" s="20">
        <v>20</v>
      </c>
      <c r="D9" s="20">
        <v>892255</v>
      </c>
      <c r="E9" s="21">
        <v>11427.56860514</v>
      </c>
      <c r="F9" s="21">
        <v>9311.47077964</v>
      </c>
      <c r="G9" s="21">
        <v>2116.09782549999</v>
      </c>
      <c r="H9" s="21">
        <v>99202.0169547</v>
      </c>
      <c r="I9" s="21">
        <v>99856.85894328</v>
      </c>
      <c r="J9" s="20">
        <v>0</v>
      </c>
      <c r="K9" s="21">
        <v>0</v>
      </c>
    </row>
    <row r="10" spans="1:11" s="22" customFormat="1" ht="15">
      <c r="A10" s="18" t="s">
        <v>23</v>
      </c>
      <c r="B10" s="19" t="s">
        <v>24</v>
      </c>
      <c r="C10" s="20">
        <v>23</v>
      </c>
      <c r="D10" s="20">
        <v>438028</v>
      </c>
      <c r="E10" s="21">
        <v>35758.6536082</v>
      </c>
      <c r="F10" s="21">
        <v>25107.60359674</v>
      </c>
      <c r="G10" s="21">
        <v>10651.05001146</v>
      </c>
      <c r="H10" s="21">
        <v>155308.64468968</v>
      </c>
      <c r="I10" s="21">
        <v>150976.65064129</v>
      </c>
      <c r="J10" s="20">
        <v>1</v>
      </c>
      <c r="K10" s="21">
        <v>0</v>
      </c>
    </row>
    <row r="11" spans="1:11" s="22" customFormat="1" ht="15">
      <c r="A11" s="18" t="s">
        <v>25</v>
      </c>
      <c r="B11" s="19" t="s">
        <v>26</v>
      </c>
      <c r="C11" s="20">
        <v>23</v>
      </c>
      <c r="D11" s="20">
        <v>461888</v>
      </c>
      <c r="E11" s="21">
        <v>1786.85293007</v>
      </c>
      <c r="F11" s="21">
        <v>2009.3695543</v>
      </c>
      <c r="G11" s="21">
        <v>-222.516624229997</v>
      </c>
      <c r="H11" s="21">
        <v>101737.91438584</v>
      </c>
      <c r="I11" s="21">
        <v>101395.7939313</v>
      </c>
      <c r="J11" s="20">
        <v>0</v>
      </c>
      <c r="K11" s="21">
        <v>0</v>
      </c>
    </row>
    <row r="12" spans="1:11" s="22" customFormat="1" ht="15">
      <c r="A12" s="18" t="s">
        <v>27</v>
      </c>
      <c r="B12" s="19" t="s">
        <v>28</v>
      </c>
      <c r="C12" s="20">
        <v>15</v>
      </c>
      <c r="D12" s="20">
        <v>235134</v>
      </c>
      <c r="E12" s="21">
        <v>396.1293806</v>
      </c>
      <c r="F12" s="21">
        <v>606.92377278</v>
      </c>
      <c r="G12" s="21">
        <v>-210.79439218</v>
      </c>
      <c r="H12" s="21">
        <v>26343.52974882</v>
      </c>
      <c r="I12" s="21">
        <v>26295.23008744</v>
      </c>
      <c r="J12" s="20">
        <v>3</v>
      </c>
      <c r="K12" s="21">
        <v>0</v>
      </c>
    </row>
    <row r="13" spans="1:11" s="22" customFormat="1" ht="15">
      <c r="A13" s="18" t="s">
        <v>29</v>
      </c>
      <c r="B13" s="19" t="s">
        <v>30</v>
      </c>
      <c r="C13" s="20">
        <v>12</v>
      </c>
      <c r="D13" s="20">
        <v>101729</v>
      </c>
      <c r="E13" s="21">
        <v>92.2752880899998</v>
      </c>
      <c r="F13" s="21">
        <v>72.9577995500001</v>
      </c>
      <c r="G13" s="21">
        <v>19.3174885399997</v>
      </c>
      <c r="H13" s="21">
        <v>10434.46522454</v>
      </c>
      <c r="I13" s="21">
        <v>10382.66357299</v>
      </c>
      <c r="J13" s="20">
        <v>0</v>
      </c>
      <c r="K13" s="21">
        <v>0</v>
      </c>
    </row>
    <row r="14" spans="1:11" s="22" customFormat="1" ht="15">
      <c r="A14" s="18" t="s">
        <v>31</v>
      </c>
      <c r="B14" s="19" t="s">
        <v>32</v>
      </c>
      <c r="C14" s="20">
        <v>7</v>
      </c>
      <c r="D14" s="20">
        <v>48073</v>
      </c>
      <c r="E14" s="21">
        <v>639.816885</v>
      </c>
      <c r="F14" s="21">
        <v>57.38020683</v>
      </c>
      <c r="G14" s="21">
        <v>582.43667817</v>
      </c>
      <c r="H14" s="21">
        <v>11057.1304692</v>
      </c>
      <c r="I14" s="21">
        <v>10599.7409006</v>
      </c>
      <c r="J14" s="20">
        <v>0</v>
      </c>
      <c r="K14" s="21">
        <v>0</v>
      </c>
    </row>
    <row r="15" spans="1:11" s="22" customFormat="1" ht="15">
      <c r="A15" s="18" t="s">
        <v>33</v>
      </c>
      <c r="B15" s="19" t="s">
        <v>34</v>
      </c>
      <c r="C15" s="20">
        <v>22</v>
      </c>
      <c r="D15" s="20">
        <v>220330</v>
      </c>
      <c r="E15" s="21">
        <v>485.21235798</v>
      </c>
      <c r="F15" s="21">
        <v>547.94067422</v>
      </c>
      <c r="G15" s="21">
        <v>-62.7283162399999</v>
      </c>
      <c r="H15" s="21">
        <v>31052.55928642</v>
      </c>
      <c r="I15" s="21">
        <v>30994.98573182</v>
      </c>
      <c r="J15" s="20">
        <v>0</v>
      </c>
      <c r="K15" s="21">
        <v>0</v>
      </c>
    </row>
    <row r="16" spans="1:11" s="22" customFormat="1" ht="15">
      <c r="A16" s="18" t="s">
        <v>35</v>
      </c>
      <c r="B16" s="19" t="s">
        <v>36</v>
      </c>
      <c r="C16" s="20">
        <v>21</v>
      </c>
      <c r="D16" s="20">
        <v>569907</v>
      </c>
      <c r="E16" s="21">
        <v>3419.29178138</v>
      </c>
      <c r="F16" s="21">
        <v>2118.24390884</v>
      </c>
      <c r="G16" s="21">
        <v>1301.04787254</v>
      </c>
      <c r="H16" s="21">
        <v>142618.94679418</v>
      </c>
      <c r="I16" s="21">
        <v>142363.10038453</v>
      </c>
      <c r="J16" s="20">
        <v>0</v>
      </c>
      <c r="K16" s="21">
        <v>0</v>
      </c>
    </row>
    <row r="17" spans="1:11" s="22" customFormat="1" ht="15">
      <c r="A17" s="18" t="s">
        <v>37</v>
      </c>
      <c r="B17" s="19" t="s">
        <v>38</v>
      </c>
      <c r="C17" s="20">
        <v>14</v>
      </c>
      <c r="D17" s="20">
        <v>214675</v>
      </c>
      <c r="E17" s="21">
        <v>59.52431431</v>
      </c>
      <c r="F17" s="21">
        <v>362.20026739</v>
      </c>
      <c r="G17" s="21">
        <v>-302.67595308</v>
      </c>
      <c r="H17" s="21">
        <v>23499.82290462</v>
      </c>
      <c r="I17" s="21">
        <v>23567.57326034</v>
      </c>
      <c r="J17" s="20">
        <v>3</v>
      </c>
      <c r="K17" s="21">
        <v>0</v>
      </c>
    </row>
    <row r="18" spans="1:11" s="22" customFormat="1" ht="15">
      <c r="A18" s="18" t="s">
        <v>39</v>
      </c>
      <c r="B18" s="19" t="s">
        <v>40</v>
      </c>
      <c r="C18" s="20">
        <v>23</v>
      </c>
      <c r="D18" s="20">
        <v>262869</v>
      </c>
      <c r="E18" s="21">
        <v>735.008457309999</v>
      </c>
      <c r="F18" s="21">
        <v>1236.02255377</v>
      </c>
      <c r="G18" s="21">
        <v>-501.014096460001</v>
      </c>
      <c r="H18" s="21">
        <v>80146.1814983</v>
      </c>
      <c r="I18" s="21">
        <v>80089.73989967</v>
      </c>
      <c r="J18" s="20">
        <v>0</v>
      </c>
      <c r="K18" s="21">
        <v>0</v>
      </c>
    </row>
    <row r="19" spans="1:11" s="22" customFormat="1" ht="15">
      <c r="A19" s="18" t="s">
        <v>41</v>
      </c>
      <c r="B19" s="19" t="s">
        <v>42</v>
      </c>
      <c r="C19" s="20">
        <v>21</v>
      </c>
      <c r="D19" s="20">
        <v>179926</v>
      </c>
      <c r="E19" s="21">
        <v>805.34597026</v>
      </c>
      <c r="F19" s="21">
        <v>392.4403409</v>
      </c>
      <c r="G19" s="21">
        <v>412.905629360001</v>
      </c>
      <c r="H19" s="21">
        <v>26740.63462039</v>
      </c>
      <c r="I19" s="21">
        <v>26425.79271235</v>
      </c>
      <c r="J19" s="20">
        <v>0</v>
      </c>
      <c r="K19" s="21">
        <v>0</v>
      </c>
    </row>
    <row r="20" spans="1:11" s="22" customFormat="1" ht="15">
      <c r="A20" s="18" t="s">
        <v>43</v>
      </c>
      <c r="B20" s="19" t="s">
        <v>44</v>
      </c>
      <c r="C20" s="20">
        <v>5</v>
      </c>
      <c r="D20" s="20">
        <v>38720</v>
      </c>
      <c r="E20" s="21">
        <v>99.43943126</v>
      </c>
      <c r="F20" s="21">
        <v>33.93937016</v>
      </c>
      <c r="G20" s="21">
        <v>65.5000611</v>
      </c>
      <c r="H20" s="21">
        <v>4559.28074152</v>
      </c>
      <c r="I20" s="21">
        <v>4517.44481216</v>
      </c>
      <c r="J20" s="20">
        <v>0</v>
      </c>
      <c r="K20" s="21">
        <v>0</v>
      </c>
    </row>
    <row r="21" spans="1:11" s="22" customFormat="1" ht="15">
      <c r="A21" s="18" t="s">
        <v>45</v>
      </c>
      <c r="B21" s="19" t="s">
        <v>46</v>
      </c>
      <c r="C21" s="20">
        <v>13</v>
      </c>
      <c r="D21" s="20">
        <v>220693</v>
      </c>
      <c r="E21" s="21">
        <v>3015.02135097</v>
      </c>
      <c r="F21" s="21">
        <v>1793.96991423</v>
      </c>
      <c r="G21" s="21">
        <v>1221.05143674</v>
      </c>
      <c r="H21" s="21">
        <v>56465.01148902</v>
      </c>
      <c r="I21" s="21">
        <v>56613.25228581</v>
      </c>
      <c r="J21" s="20">
        <v>0</v>
      </c>
      <c r="K21" s="21">
        <v>0</v>
      </c>
    </row>
    <row r="22" spans="1:11" ht="30">
      <c r="A22" s="6" t="s">
        <v>47</v>
      </c>
      <c r="B22" s="17" t="s">
        <v>48</v>
      </c>
      <c r="C22" s="14">
        <f>SUM($C$6:$C$21)</f>
        <v>314</v>
      </c>
      <c r="D22" s="14">
        <f>SUM($D$6:$D$21)</f>
        <v>7168684</v>
      </c>
      <c r="E22" s="10">
        <f>SUM($E$6:$E$21)</f>
        <v>909286.84410984</v>
      </c>
      <c r="F22" s="10">
        <f>SUM($F$6:$F$21)</f>
        <v>832817.88131967</v>
      </c>
      <c r="G22" s="10">
        <f>SUM($G$6:$G$21)</f>
        <v>76468.96279017025</v>
      </c>
      <c r="H22" s="10">
        <f>SUM($H$6:$H$21)</f>
        <v>1376504.44190137</v>
      </c>
      <c r="I22" s="10">
        <f>SUM($I$6:$I$21)</f>
        <v>1429403.8861351</v>
      </c>
      <c r="J22" s="14">
        <f>SUM($J$6:$J$21)</f>
        <v>7</v>
      </c>
      <c r="K22" s="10">
        <f>SUM($K$6:$K$21)</f>
        <v>0</v>
      </c>
    </row>
    <row r="23" spans="1:11" ht="15">
      <c r="A23" s="8"/>
      <c r="B23" s="5" t="s">
        <v>47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49</v>
      </c>
      <c r="B24" s="3" t="s">
        <v>50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s="22" customFormat="1" ht="15">
      <c r="A25" s="18" t="s">
        <v>15</v>
      </c>
      <c r="B25" s="19" t="s">
        <v>51</v>
      </c>
      <c r="C25" s="20">
        <v>24</v>
      </c>
      <c r="D25" s="20">
        <v>5627683</v>
      </c>
      <c r="E25" s="21">
        <v>4318.33051978</v>
      </c>
      <c r="F25" s="21">
        <v>1279.66538614</v>
      </c>
      <c r="G25" s="21">
        <v>3038.66513364</v>
      </c>
      <c r="H25" s="21">
        <v>118110.55535195</v>
      </c>
      <c r="I25" s="21">
        <v>114237.05482958</v>
      </c>
      <c r="J25" s="20">
        <v>0</v>
      </c>
      <c r="K25" s="21">
        <v>0</v>
      </c>
    </row>
    <row r="26" spans="1:11" s="22" customFormat="1" ht="15">
      <c r="A26" s="18" t="s">
        <v>17</v>
      </c>
      <c r="B26" s="19" t="s">
        <v>52</v>
      </c>
      <c r="C26" s="20">
        <v>30</v>
      </c>
      <c r="D26" s="20">
        <v>13346810</v>
      </c>
      <c r="E26" s="21">
        <v>4984.54624162</v>
      </c>
      <c r="F26" s="21">
        <v>3697.49267825</v>
      </c>
      <c r="G26" s="21">
        <v>1287.05356337</v>
      </c>
      <c r="H26" s="21">
        <v>299733.71347625</v>
      </c>
      <c r="I26" s="21">
        <v>297349.89382248</v>
      </c>
      <c r="J26" s="20">
        <v>0</v>
      </c>
      <c r="K26" s="21">
        <v>0</v>
      </c>
    </row>
    <row r="27" spans="1:11" s="22" customFormat="1" ht="15">
      <c r="A27" s="18" t="s">
        <v>19</v>
      </c>
      <c r="B27" s="19" t="s">
        <v>53</v>
      </c>
      <c r="C27" s="20">
        <v>27</v>
      </c>
      <c r="D27" s="20">
        <v>8880611</v>
      </c>
      <c r="E27" s="21">
        <v>4626.41437863</v>
      </c>
      <c r="F27" s="21">
        <v>2296.30938113</v>
      </c>
      <c r="G27" s="21">
        <v>2330.1049975</v>
      </c>
      <c r="H27" s="21">
        <v>194015.38765592</v>
      </c>
      <c r="I27" s="21">
        <v>190526.43390583</v>
      </c>
      <c r="J27" s="20">
        <v>0</v>
      </c>
      <c r="K27" s="21">
        <v>0</v>
      </c>
    </row>
    <row r="28" spans="1:11" s="22" customFormat="1" ht="15">
      <c r="A28" s="18" t="s">
        <v>21</v>
      </c>
      <c r="B28" s="19" t="s">
        <v>54</v>
      </c>
      <c r="C28" s="20">
        <v>29</v>
      </c>
      <c r="D28" s="20">
        <v>13316071</v>
      </c>
      <c r="E28" s="21">
        <v>5648.42341537</v>
      </c>
      <c r="F28" s="21">
        <v>3587.24639296</v>
      </c>
      <c r="G28" s="21">
        <v>2061.17702241</v>
      </c>
      <c r="H28" s="21">
        <v>290293.81213849</v>
      </c>
      <c r="I28" s="21">
        <v>285308.52019465</v>
      </c>
      <c r="J28" s="20">
        <v>0</v>
      </c>
      <c r="K28" s="21">
        <v>0</v>
      </c>
    </row>
    <row r="29" spans="1:11" s="22" customFormat="1" ht="15">
      <c r="A29" s="18" t="s">
        <v>23</v>
      </c>
      <c r="B29" s="19" t="s">
        <v>55</v>
      </c>
      <c r="C29" s="20">
        <v>27</v>
      </c>
      <c r="D29" s="20">
        <v>17896929</v>
      </c>
      <c r="E29" s="21">
        <v>7033.71307868</v>
      </c>
      <c r="F29" s="21">
        <v>3776.72878844</v>
      </c>
      <c r="G29" s="21">
        <v>3256.98429024</v>
      </c>
      <c r="H29" s="21">
        <v>247603.3368987</v>
      </c>
      <c r="I29" s="21">
        <v>239940.98700656</v>
      </c>
      <c r="J29" s="20">
        <v>0</v>
      </c>
      <c r="K29" s="21">
        <v>0</v>
      </c>
    </row>
    <row r="30" spans="1:11" s="22" customFormat="1" ht="15">
      <c r="A30" s="18" t="s">
        <v>25</v>
      </c>
      <c r="B30" s="19" t="s">
        <v>56</v>
      </c>
      <c r="C30" s="20">
        <v>9</v>
      </c>
      <c r="D30" s="20">
        <v>836896</v>
      </c>
      <c r="E30" s="21">
        <v>616.3057865</v>
      </c>
      <c r="F30" s="21">
        <v>234.66283502</v>
      </c>
      <c r="G30" s="21">
        <v>381.64295148</v>
      </c>
      <c r="H30" s="21">
        <v>22948.8530842</v>
      </c>
      <c r="I30" s="21">
        <v>22312.234022</v>
      </c>
      <c r="J30" s="20">
        <v>0</v>
      </c>
      <c r="K30" s="21">
        <v>0</v>
      </c>
    </row>
    <row r="31" spans="1:11" s="22" customFormat="1" ht="15">
      <c r="A31" s="18" t="s">
        <v>27</v>
      </c>
      <c r="B31" s="19" t="s">
        <v>57</v>
      </c>
      <c r="C31" s="20">
        <v>23</v>
      </c>
      <c r="D31" s="20">
        <v>5824994</v>
      </c>
      <c r="E31" s="21">
        <v>3103.17902384</v>
      </c>
      <c r="F31" s="21">
        <v>1261.01843075</v>
      </c>
      <c r="G31" s="21">
        <v>1842.16059309</v>
      </c>
      <c r="H31" s="21">
        <v>142075.87685824</v>
      </c>
      <c r="I31" s="21">
        <v>138340.29632482</v>
      </c>
      <c r="J31" s="20">
        <v>0</v>
      </c>
      <c r="K31" s="21">
        <v>0</v>
      </c>
    </row>
    <row r="32" spans="1:11" s="22" customFormat="1" ht="15">
      <c r="A32" s="18" t="s">
        <v>29</v>
      </c>
      <c r="B32" s="19" t="s">
        <v>58</v>
      </c>
      <c r="C32" s="20">
        <v>28</v>
      </c>
      <c r="D32" s="20">
        <v>5093488</v>
      </c>
      <c r="E32" s="21">
        <v>2076.97949531</v>
      </c>
      <c r="F32" s="21">
        <v>2278.80998097</v>
      </c>
      <c r="G32" s="21">
        <v>-201.830485660004</v>
      </c>
      <c r="H32" s="21">
        <v>125636.58973974</v>
      </c>
      <c r="I32" s="21">
        <v>124799.86852902</v>
      </c>
      <c r="J32" s="20">
        <v>0</v>
      </c>
      <c r="K32" s="21">
        <v>0</v>
      </c>
    </row>
    <row r="33" spans="1:11" s="22" customFormat="1" ht="15">
      <c r="A33" s="18" t="s">
        <v>31</v>
      </c>
      <c r="B33" s="19" t="s">
        <v>59</v>
      </c>
      <c r="C33" s="20">
        <v>150</v>
      </c>
      <c r="D33" s="20">
        <v>16137536</v>
      </c>
      <c r="E33" s="21">
        <v>9380.48374052</v>
      </c>
      <c r="F33" s="21">
        <v>4575.79829319</v>
      </c>
      <c r="G33" s="21">
        <v>4804.68544733</v>
      </c>
      <c r="H33" s="21">
        <v>271142.03899249</v>
      </c>
      <c r="I33" s="21">
        <v>264039.75629856</v>
      </c>
      <c r="J33" s="20">
        <v>0</v>
      </c>
      <c r="K33" s="21">
        <v>0</v>
      </c>
    </row>
    <row r="34" spans="1:11" s="22" customFormat="1" ht="15">
      <c r="A34" s="18" t="s">
        <v>33</v>
      </c>
      <c r="B34" s="19" t="s">
        <v>60</v>
      </c>
      <c r="C34" s="20">
        <v>42</v>
      </c>
      <c r="D34" s="20">
        <v>15728518</v>
      </c>
      <c r="E34" s="21">
        <v>2635.87463805</v>
      </c>
      <c r="F34" s="21">
        <v>2102.98810685</v>
      </c>
      <c r="G34" s="21">
        <v>532.8865312</v>
      </c>
      <c r="H34" s="21">
        <v>204369.61820267</v>
      </c>
      <c r="I34" s="21">
        <v>201884.30649962</v>
      </c>
      <c r="J34" s="20">
        <v>0</v>
      </c>
      <c r="K34" s="21">
        <v>0</v>
      </c>
    </row>
    <row r="35" spans="1:11" s="22" customFormat="1" ht="15">
      <c r="A35" s="18" t="s">
        <v>35</v>
      </c>
      <c r="B35" s="19" t="s">
        <v>61</v>
      </c>
      <c r="C35" s="20">
        <v>38</v>
      </c>
      <c r="D35" s="20">
        <v>13776248</v>
      </c>
      <c r="E35" s="21">
        <v>6406.4738332</v>
      </c>
      <c r="F35" s="21">
        <v>3959.44267573</v>
      </c>
      <c r="G35" s="21">
        <v>2447.03115747</v>
      </c>
      <c r="H35" s="21">
        <v>334406.46697292</v>
      </c>
      <c r="I35" s="21">
        <v>330432.00034412</v>
      </c>
      <c r="J35" s="20">
        <v>0</v>
      </c>
      <c r="K35" s="21">
        <v>0</v>
      </c>
    </row>
    <row r="36" spans="1:11" ht="15">
      <c r="A36" s="6" t="s">
        <v>47</v>
      </c>
      <c r="B36" s="6" t="s">
        <v>62</v>
      </c>
      <c r="C36" s="14">
        <f>SUM($C$25:$C$35)</f>
        <v>427</v>
      </c>
      <c r="D36" s="14">
        <f>SUM($D$25:$D$35)</f>
        <v>116465784</v>
      </c>
      <c r="E36" s="10">
        <f>SUM($E$25:$E$35)</f>
        <v>50830.7241515</v>
      </c>
      <c r="F36" s="10">
        <f>SUM($F$25:$F$35)</f>
        <v>29050.16294943</v>
      </c>
      <c r="G36" s="10">
        <f>SUM($G$25:$G$35)</f>
        <v>21780.561202069995</v>
      </c>
      <c r="H36" s="10">
        <f>SUM($H$25:$H$35)</f>
        <v>2250336.24937157</v>
      </c>
      <c r="I36" s="10">
        <f>SUM($I$25:$I$35)</f>
        <v>2209171.35177724</v>
      </c>
      <c r="J36" s="14">
        <f>SUM($J$25:$J$35)</f>
        <v>0</v>
      </c>
      <c r="K36" s="10">
        <f>SUM($K$25:$K$35)</f>
        <v>0</v>
      </c>
    </row>
    <row r="37" spans="1:11" ht="15">
      <c r="A37" s="8"/>
      <c r="B37" s="5" t="s">
        <v>47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63</v>
      </c>
      <c r="B38" s="3" t="s">
        <v>64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ht="15">
      <c r="A39" s="55" t="s">
        <v>15</v>
      </c>
      <c r="B39" s="56" t="s">
        <v>65</v>
      </c>
      <c r="C39" s="57">
        <v>19</v>
      </c>
      <c r="D39" s="57">
        <v>534546</v>
      </c>
      <c r="E39" s="58">
        <v>502.73311074</v>
      </c>
      <c r="F39" s="58">
        <v>455.32266629</v>
      </c>
      <c r="G39" s="58">
        <v>47.4104444500003</v>
      </c>
      <c r="H39" s="58">
        <v>26546.82441504</v>
      </c>
      <c r="I39" s="58">
        <v>26317.6617623</v>
      </c>
      <c r="J39" s="57">
        <v>1</v>
      </c>
      <c r="K39" s="58">
        <v>0</v>
      </c>
    </row>
    <row r="40" spans="1:11" ht="15">
      <c r="A40" s="55" t="s">
        <v>17</v>
      </c>
      <c r="B40" s="56" t="s">
        <v>66</v>
      </c>
      <c r="C40" s="57">
        <v>31</v>
      </c>
      <c r="D40" s="57">
        <v>5365185</v>
      </c>
      <c r="E40" s="58">
        <v>2943.68608962</v>
      </c>
      <c r="F40" s="58">
        <v>2495.74348782</v>
      </c>
      <c r="G40" s="58">
        <v>447.942601800001</v>
      </c>
      <c r="H40" s="58">
        <v>191437.57287464</v>
      </c>
      <c r="I40" s="58">
        <v>189778.45853382</v>
      </c>
      <c r="J40" s="57">
        <v>2</v>
      </c>
      <c r="K40" s="58">
        <v>9.3273</v>
      </c>
    </row>
    <row r="41" spans="1:11" ht="15">
      <c r="A41" s="55" t="s">
        <v>19</v>
      </c>
      <c r="B41" s="56" t="s">
        <v>67</v>
      </c>
      <c r="C41" s="57">
        <v>31</v>
      </c>
      <c r="D41" s="57">
        <v>4515525</v>
      </c>
      <c r="E41" s="58">
        <v>4953.36237846</v>
      </c>
      <c r="F41" s="58">
        <v>3613.4823094</v>
      </c>
      <c r="G41" s="58">
        <v>1339.88006906</v>
      </c>
      <c r="H41" s="58">
        <v>241083.60893875</v>
      </c>
      <c r="I41" s="58">
        <v>237368.5447833</v>
      </c>
      <c r="J41" s="57">
        <v>0</v>
      </c>
      <c r="K41" s="58">
        <v>0</v>
      </c>
    </row>
    <row r="42" spans="1:11" ht="15">
      <c r="A42" s="55" t="s">
        <v>21</v>
      </c>
      <c r="B42" s="56" t="s">
        <v>68</v>
      </c>
      <c r="C42" s="57">
        <v>19</v>
      </c>
      <c r="D42" s="57">
        <v>1822102</v>
      </c>
      <c r="E42" s="58">
        <v>7771.24583544</v>
      </c>
      <c r="F42" s="58">
        <v>691.7283637</v>
      </c>
      <c r="G42" s="58">
        <v>7079.51747174</v>
      </c>
      <c r="H42" s="58">
        <v>60324.83784562</v>
      </c>
      <c r="I42" s="58">
        <v>57732.90667756</v>
      </c>
      <c r="J42" s="57">
        <v>0</v>
      </c>
      <c r="K42" s="58">
        <v>0</v>
      </c>
    </row>
    <row r="43" spans="1:11" ht="15">
      <c r="A43" s="55" t="s">
        <v>23</v>
      </c>
      <c r="B43" s="56" t="s">
        <v>69</v>
      </c>
      <c r="C43" s="57">
        <v>27</v>
      </c>
      <c r="D43" s="57">
        <v>478260</v>
      </c>
      <c r="E43" s="58">
        <v>22866.85665623</v>
      </c>
      <c r="F43" s="58">
        <v>12258.4667063</v>
      </c>
      <c r="G43" s="58">
        <v>10608.38994993</v>
      </c>
      <c r="H43" s="58">
        <v>144093.03475092</v>
      </c>
      <c r="I43" s="58">
        <v>162169.00282918</v>
      </c>
      <c r="J43" s="57">
        <v>0</v>
      </c>
      <c r="K43" s="58">
        <v>0</v>
      </c>
    </row>
    <row r="44" spans="1:11" ht="15">
      <c r="A44" s="55" t="s">
        <v>25</v>
      </c>
      <c r="B44" s="56" t="s">
        <v>70</v>
      </c>
      <c r="C44" s="57">
        <v>22</v>
      </c>
      <c r="D44" s="57">
        <v>395788</v>
      </c>
      <c r="E44" s="58">
        <v>2179.56563846</v>
      </c>
      <c r="F44" s="58">
        <v>1065.71313741</v>
      </c>
      <c r="G44" s="58">
        <v>1113.85250105</v>
      </c>
      <c r="H44" s="58">
        <v>27082.85864529</v>
      </c>
      <c r="I44" s="58">
        <v>26935.68840488</v>
      </c>
      <c r="J44" s="57">
        <v>2</v>
      </c>
      <c r="K44" s="58">
        <v>25.8129</v>
      </c>
    </row>
    <row r="45" spans="1:11" ht="15">
      <c r="A45" s="6" t="s">
        <v>47</v>
      </c>
      <c r="B45" s="6" t="s">
        <v>71</v>
      </c>
      <c r="C45" s="14">
        <f>SUM($C$39:$C$44)</f>
        <v>149</v>
      </c>
      <c r="D45" s="14">
        <f>SUM($D$39:$D$44)</f>
        <v>13111406</v>
      </c>
      <c r="E45" s="10">
        <f>SUM($E$39:$E$44)</f>
        <v>41217.44970895</v>
      </c>
      <c r="F45" s="10">
        <f>SUM($F$39:$F$44)</f>
        <v>20580.45667092</v>
      </c>
      <c r="G45" s="10">
        <f>SUM($G$39:$G$44)</f>
        <v>20636.993038030003</v>
      </c>
      <c r="H45" s="10">
        <f>SUM($H$39:$H$44)</f>
        <v>690568.73747026</v>
      </c>
      <c r="I45" s="10">
        <f>SUM($I$39:$I$44)</f>
        <v>700302.26299104</v>
      </c>
      <c r="J45" s="14">
        <f>SUM($J$39:$J$44)</f>
        <v>5</v>
      </c>
      <c r="K45" s="10">
        <f>SUM($K$39:$K$44)</f>
        <v>35.1402</v>
      </c>
    </row>
    <row r="46" spans="1:11" ht="15">
      <c r="A46" s="8"/>
      <c r="B46" s="5" t="s">
        <v>47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72</v>
      </c>
      <c r="B47" s="3" t="s">
        <v>73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s="22" customFormat="1" ht="15">
      <c r="A48" s="18" t="s">
        <v>15</v>
      </c>
      <c r="B48" s="19" t="s">
        <v>74</v>
      </c>
      <c r="C48" s="20">
        <v>27</v>
      </c>
      <c r="D48" s="20">
        <v>2848950</v>
      </c>
      <c r="E48" s="21">
        <v>332.82445252</v>
      </c>
      <c r="F48" s="21">
        <v>174.68837212</v>
      </c>
      <c r="G48" s="21">
        <v>158.1360804</v>
      </c>
      <c r="H48" s="21">
        <v>24489.41425864</v>
      </c>
      <c r="I48" s="21">
        <v>24229.99210786</v>
      </c>
      <c r="J48" s="20">
        <v>0</v>
      </c>
      <c r="K48" s="21">
        <v>0</v>
      </c>
    </row>
    <row r="49" spans="1:11" s="22" customFormat="1" ht="15">
      <c r="A49" s="18" t="s">
        <v>17</v>
      </c>
      <c r="B49" s="19" t="s">
        <v>75</v>
      </c>
      <c r="C49" s="20">
        <v>11</v>
      </c>
      <c r="D49" s="20">
        <v>2970835</v>
      </c>
      <c r="E49" s="21">
        <v>160.53929265</v>
      </c>
      <c r="F49" s="21">
        <v>70.92118365</v>
      </c>
      <c r="G49" s="21">
        <v>89.6181089999999</v>
      </c>
      <c r="H49" s="21">
        <v>18736.87610138</v>
      </c>
      <c r="I49" s="21">
        <v>18487.73826792</v>
      </c>
      <c r="J49" s="20">
        <v>0</v>
      </c>
      <c r="K49" s="21">
        <v>0</v>
      </c>
    </row>
    <row r="50" spans="1:11" ht="15">
      <c r="A50" s="6" t="s">
        <v>47</v>
      </c>
      <c r="B50" s="6" t="s">
        <v>76</v>
      </c>
      <c r="C50" s="14">
        <f>SUM($C$48:$C$49)</f>
        <v>38</v>
      </c>
      <c r="D50" s="14">
        <f>SUM($D$48:$D$49)</f>
        <v>5819785</v>
      </c>
      <c r="E50" s="10">
        <f>SUM($E$48:$E$49)</f>
        <v>493.36374517</v>
      </c>
      <c r="F50" s="10">
        <f>SUM($F$48:$F$49)</f>
        <v>245.60955577</v>
      </c>
      <c r="G50" s="10">
        <f>SUM($G$48:$G$49)</f>
        <v>247.75418939999992</v>
      </c>
      <c r="H50" s="10">
        <f>SUM($H$48:$H$49)</f>
        <v>43226.29036002</v>
      </c>
      <c r="I50" s="10">
        <f>SUM($I$48:$I$49)</f>
        <v>42717.73037578</v>
      </c>
      <c r="J50" s="14">
        <f>SUM($J$48:$J$49)</f>
        <v>0</v>
      </c>
      <c r="K50" s="10">
        <f>SUM($K$48:$K$49)</f>
        <v>0</v>
      </c>
    </row>
    <row r="51" spans="1:11" ht="15">
      <c r="A51" s="8"/>
      <c r="B51" s="5" t="s">
        <v>47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77</v>
      </c>
      <c r="B52" s="3" t="s">
        <v>78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s="22" customFormat="1" ht="15">
      <c r="A53" s="18" t="s">
        <v>15</v>
      </c>
      <c r="B53" s="19" t="s">
        <v>79</v>
      </c>
      <c r="C53" s="20">
        <v>197</v>
      </c>
      <c r="D53" s="20">
        <v>6702645</v>
      </c>
      <c r="E53" s="21">
        <v>5994.90402374</v>
      </c>
      <c r="F53" s="21">
        <v>3006.91813931</v>
      </c>
      <c r="G53" s="21">
        <v>2987.98588443</v>
      </c>
      <c r="H53" s="21">
        <v>204524.54648822</v>
      </c>
      <c r="I53" s="21">
        <v>201318.70766538</v>
      </c>
      <c r="J53" s="20">
        <v>0</v>
      </c>
      <c r="K53" s="21">
        <v>0</v>
      </c>
    </row>
    <row r="54" spans="1:11" s="22" customFormat="1" ht="15">
      <c r="A54" s="18" t="s">
        <v>17</v>
      </c>
      <c r="B54" s="19" t="s">
        <v>80</v>
      </c>
      <c r="C54" s="20">
        <v>16</v>
      </c>
      <c r="D54" s="20">
        <v>4972469</v>
      </c>
      <c r="E54" s="21">
        <v>734.0646694</v>
      </c>
      <c r="F54" s="21">
        <v>76.6021764499999</v>
      </c>
      <c r="G54" s="21">
        <v>657.46249295</v>
      </c>
      <c r="H54" s="21">
        <v>27778.0783487</v>
      </c>
      <c r="I54" s="21">
        <v>30445.0413558</v>
      </c>
      <c r="J54" s="20">
        <v>0</v>
      </c>
      <c r="K54" s="21">
        <v>0</v>
      </c>
    </row>
    <row r="55" spans="1:11" s="22" customFormat="1" ht="15">
      <c r="A55" s="18" t="s">
        <v>19</v>
      </c>
      <c r="B55" s="19" t="s">
        <v>81</v>
      </c>
      <c r="C55" s="20">
        <v>183</v>
      </c>
      <c r="D55" s="20">
        <v>13180494</v>
      </c>
      <c r="E55" s="21">
        <v>17230.4342124</v>
      </c>
      <c r="F55" s="21">
        <v>16659.2423979</v>
      </c>
      <c r="G55" s="21">
        <v>571.191814499995</v>
      </c>
      <c r="H55" s="21">
        <v>627244.59025678</v>
      </c>
      <c r="I55" s="21">
        <v>622214.94354363</v>
      </c>
      <c r="J55" s="20">
        <v>0</v>
      </c>
      <c r="K55" s="21">
        <v>0</v>
      </c>
    </row>
    <row r="56" spans="1:11" s="22" customFormat="1" ht="15">
      <c r="A56" s="18" t="s">
        <v>21</v>
      </c>
      <c r="B56" s="19" t="s">
        <v>82</v>
      </c>
      <c r="C56" s="20">
        <v>54</v>
      </c>
      <c r="D56" s="20">
        <v>1556656</v>
      </c>
      <c r="E56" s="21">
        <v>384.91998754</v>
      </c>
      <c r="F56" s="21">
        <v>618.71081772</v>
      </c>
      <c r="G56" s="21">
        <v>-233.79083018</v>
      </c>
      <c r="H56" s="21">
        <v>24044.10637668</v>
      </c>
      <c r="I56" s="21">
        <v>23787.60467348</v>
      </c>
      <c r="J56" s="20">
        <v>0</v>
      </c>
      <c r="K56" s="21">
        <v>0</v>
      </c>
    </row>
    <row r="57" spans="1:11" ht="15">
      <c r="A57" s="6" t="s">
        <v>47</v>
      </c>
      <c r="B57" s="6" t="s">
        <v>83</v>
      </c>
      <c r="C57" s="14">
        <f>SUM($C$53:$C$56)</f>
        <v>450</v>
      </c>
      <c r="D57" s="14">
        <f>SUM($D$53:$D$56)</f>
        <v>26412264</v>
      </c>
      <c r="E57" s="10">
        <f>SUM($E$53:$E$56)</f>
        <v>24344.32289308</v>
      </c>
      <c r="F57" s="10">
        <f>SUM($F$53:$F$56)</f>
        <v>20361.47353138</v>
      </c>
      <c r="G57" s="10">
        <f>SUM($G$53:$G$56)</f>
        <v>3982.849361699995</v>
      </c>
      <c r="H57" s="10">
        <f>SUM($H$53:$H$56)</f>
        <v>883591.32147038</v>
      </c>
      <c r="I57" s="10">
        <f>SUM($I$53:$I$56)</f>
        <v>877766.29723829</v>
      </c>
      <c r="J57" s="14">
        <f>SUM($J$53:$J$56)</f>
        <v>0</v>
      </c>
      <c r="K57" s="10">
        <f>SUM($K$53:$K$56)</f>
        <v>0</v>
      </c>
    </row>
    <row r="58" spans="1:11" ht="15">
      <c r="A58" s="8"/>
      <c r="B58" s="5" t="s">
        <v>47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7" t="s">
        <v>47</v>
      </c>
      <c r="B59" s="7" t="s">
        <v>84</v>
      </c>
      <c r="C59" s="16">
        <f>SUM($C$6:$C$21)+SUM($C$25:$C$35)+SUM($C$39:$C$44)+SUM($C$48:$C$49)+SUM($C$53:$C$56)</f>
        <v>1378</v>
      </c>
      <c r="D59" s="16">
        <f>SUM($D$6:$D$21)+SUM($D$25:$D$35)+SUM($D$39:$D$44)+SUM($D$48:$D$49)+SUM($D$53:$D$56)</f>
        <v>168977923</v>
      </c>
      <c r="E59" s="12">
        <f>SUM($E$6:$E$21)+SUM($E$25:$E$35)+SUM($E$39:$E$44)+SUM($E$48:$E$49)+SUM($E$53:$E$56)</f>
        <v>1026172.7046085399</v>
      </c>
      <c r="F59" s="12">
        <f>SUM($F$6:$F$21)+SUM($F$25:$F$35)+SUM($F$39:$F$44)+SUM($F$48:$F$49)+SUM($F$53:$F$56)</f>
        <v>903055.58402717</v>
      </c>
      <c r="G59" s="12">
        <f>SUM($G$6:$G$21)+SUM($G$25:$G$35)+SUM($G$39:$G$44)+SUM($G$48:$G$49)+SUM($G$53:$G$56)</f>
        <v>123117.12058137024</v>
      </c>
      <c r="H59" s="12">
        <f>SUM($H$6:$H$21)+SUM($H$25:$H$35)+SUM($H$39:$H$44)+SUM($H$48:$H$49)+SUM($H$53:$H$56)</f>
        <v>5244227.0405736</v>
      </c>
      <c r="I59" s="12">
        <f>SUM($I$6:$I$21)+SUM($I$25:$I$35)+SUM($I$39:$I$44)+SUM($I$48:$I$49)+SUM($I$53:$I$56)</f>
        <v>5259361.52851745</v>
      </c>
      <c r="J59" s="16">
        <f>SUM($J$6:$J$21)+SUM($J$25:$J$35)+SUM($J$39:$J$44)+SUM($J$48:$J$49)+SUM($J$53:$J$56)</f>
        <v>12</v>
      </c>
      <c r="K59" s="12">
        <f>SUM($K$6:$K$21)+SUM($K$25:$K$35)+SUM($K$39:$K$44)+SUM($K$48:$K$49)+SUM($K$53:$K$56)</f>
        <v>35.1402</v>
      </c>
    </row>
    <row r="60" spans="1:11" ht="15">
      <c r="A60" s="8"/>
      <c r="B60" s="5" t="s">
        <v>47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85</v>
      </c>
      <c r="B61" s="3" t="s">
        <v>86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13</v>
      </c>
      <c r="B62" s="3" t="s">
        <v>14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s="22" customFormat="1" ht="15">
      <c r="A63" s="18" t="s">
        <v>15</v>
      </c>
      <c r="B63" s="19" t="s">
        <v>87</v>
      </c>
      <c r="C63" s="20">
        <v>93</v>
      </c>
      <c r="D63" s="20">
        <v>79517</v>
      </c>
      <c r="E63" s="21">
        <v>383.943033</v>
      </c>
      <c r="F63" s="21">
        <v>325.245937</v>
      </c>
      <c r="G63" s="21">
        <v>58.6970960000003</v>
      </c>
      <c r="H63" s="21">
        <v>18032.82482573</v>
      </c>
      <c r="I63" s="21">
        <v>17920.81325701</v>
      </c>
      <c r="J63" s="20">
        <v>0</v>
      </c>
      <c r="K63" s="21">
        <v>0</v>
      </c>
    </row>
    <row r="64" spans="1:11" s="22" customFormat="1" ht="15">
      <c r="A64" s="18" t="s">
        <v>17</v>
      </c>
      <c r="B64" s="19" t="s">
        <v>88</v>
      </c>
      <c r="C64" s="20">
        <v>0</v>
      </c>
      <c r="D64" s="20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</row>
    <row r="65" spans="1:11" s="22" customFormat="1" ht="15">
      <c r="A65" s="18" t="s">
        <v>19</v>
      </c>
      <c r="B65" s="19" t="s">
        <v>89</v>
      </c>
      <c r="C65" s="20">
        <v>5</v>
      </c>
      <c r="D65" s="20">
        <v>41</v>
      </c>
      <c r="E65" s="21">
        <v>0</v>
      </c>
      <c r="F65" s="21">
        <v>0</v>
      </c>
      <c r="G65" s="21">
        <v>0</v>
      </c>
      <c r="H65" s="21">
        <v>1611.382392</v>
      </c>
      <c r="I65" s="21">
        <v>1606.214633</v>
      </c>
      <c r="J65" s="20">
        <v>0</v>
      </c>
      <c r="K65" s="21">
        <v>0</v>
      </c>
    </row>
    <row r="66" spans="1:11" s="22" customFormat="1" ht="15">
      <c r="A66" s="18" t="s">
        <v>21</v>
      </c>
      <c r="B66" s="19" t="s">
        <v>90</v>
      </c>
      <c r="C66" s="20">
        <v>1</v>
      </c>
      <c r="D66" s="20">
        <v>215586</v>
      </c>
      <c r="E66" s="21">
        <v>23.11</v>
      </c>
      <c r="F66" s="21">
        <v>67.3100000000001</v>
      </c>
      <c r="G66" s="21">
        <v>-44.2</v>
      </c>
      <c r="H66" s="21">
        <v>5289.44</v>
      </c>
      <c r="I66" s="21">
        <v>5324.85</v>
      </c>
      <c r="J66" s="20">
        <v>0</v>
      </c>
      <c r="K66" s="21">
        <v>0</v>
      </c>
    </row>
    <row r="67" spans="1:11" ht="15">
      <c r="A67" s="6" t="s">
        <v>47</v>
      </c>
      <c r="B67" s="6" t="s">
        <v>91</v>
      </c>
      <c r="C67" s="14">
        <f>SUM($C$63:$C$66)</f>
        <v>99</v>
      </c>
      <c r="D67" s="14">
        <f>SUM($D$63:$D$66)</f>
        <v>295144</v>
      </c>
      <c r="E67" s="10">
        <f>SUM($E$63:$E$66)</f>
        <v>407.053033</v>
      </c>
      <c r="F67" s="10">
        <f>SUM($F$63:$F$66)</f>
        <v>392.55593700000014</v>
      </c>
      <c r="G67" s="10">
        <f>SUM($G$63:$G$66)</f>
        <v>14.497096000000298</v>
      </c>
      <c r="H67" s="10">
        <f>SUM($H$63:$H$66)</f>
        <v>24933.64721773</v>
      </c>
      <c r="I67" s="10">
        <f>SUM($I$63:$I$66)</f>
        <v>24851.87789001</v>
      </c>
      <c r="J67" s="14">
        <f>SUM($J$63:$J$66)</f>
        <v>0</v>
      </c>
      <c r="K67" s="10">
        <f>SUM($K$63:$K$66)</f>
        <v>0</v>
      </c>
    </row>
    <row r="68" spans="1:11" ht="15">
      <c r="A68" s="8"/>
      <c r="B68" s="5" t="s">
        <v>47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49</v>
      </c>
      <c r="B69" s="3" t="s">
        <v>50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s="22" customFormat="1" ht="15">
      <c r="A70" s="18" t="s">
        <v>15</v>
      </c>
      <c r="B70" s="19" t="s">
        <v>60</v>
      </c>
      <c r="C70" s="20">
        <v>19</v>
      </c>
      <c r="D70" s="20">
        <v>281749</v>
      </c>
      <c r="E70" s="21">
        <v>0</v>
      </c>
      <c r="F70" s="21">
        <v>31.99204069</v>
      </c>
      <c r="G70" s="21">
        <v>-31.99204069</v>
      </c>
      <c r="H70" s="21">
        <v>4082.7417463</v>
      </c>
      <c r="I70" s="21">
        <v>4070.06871532</v>
      </c>
      <c r="J70" s="20">
        <v>0</v>
      </c>
      <c r="K70" s="21">
        <v>0</v>
      </c>
    </row>
    <row r="71" spans="1:11" s="22" customFormat="1" ht="15">
      <c r="A71" s="18" t="s">
        <v>17</v>
      </c>
      <c r="B71" s="19" t="s">
        <v>92</v>
      </c>
      <c r="C71" s="20">
        <v>1</v>
      </c>
      <c r="D71" s="20">
        <v>1738</v>
      </c>
      <c r="E71" s="21">
        <v>0</v>
      </c>
      <c r="F71" s="21">
        <v>0</v>
      </c>
      <c r="G71" s="21">
        <v>0</v>
      </c>
      <c r="H71" s="21">
        <v>132.94</v>
      </c>
      <c r="I71" s="21">
        <v>131.32</v>
      </c>
      <c r="J71" s="20">
        <v>0</v>
      </c>
      <c r="K71" s="21">
        <v>0</v>
      </c>
    </row>
    <row r="72" spans="1:11" ht="15">
      <c r="A72" s="6" t="s">
        <v>47</v>
      </c>
      <c r="B72" s="6" t="s">
        <v>93</v>
      </c>
      <c r="C72" s="14">
        <f>SUM($C$70:$C$71)</f>
        <v>20</v>
      </c>
      <c r="D72" s="14">
        <f>SUM($D$70:$D$71)</f>
        <v>283487</v>
      </c>
      <c r="E72" s="10">
        <f>SUM($E$70:$E$71)</f>
        <v>0</v>
      </c>
      <c r="F72" s="10">
        <f>SUM($F$70:$F$71)</f>
        <v>31.99204069</v>
      </c>
      <c r="G72" s="10">
        <f>SUM($G$70:$G$71)</f>
        <v>-31.99204069</v>
      </c>
      <c r="H72" s="10">
        <f>SUM($H$70:$H$71)</f>
        <v>4215.6817463</v>
      </c>
      <c r="I72" s="10">
        <f>SUM($I$70:$I$71)</f>
        <v>4201.38871532</v>
      </c>
      <c r="J72" s="14">
        <f>SUM($J$70:$J$71)</f>
        <v>0</v>
      </c>
      <c r="K72" s="10">
        <f>SUM($K$70:$K$71)</f>
        <v>0</v>
      </c>
    </row>
    <row r="73" spans="1:11" ht="15">
      <c r="A73" s="8"/>
      <c r="B73" s="4" t="s">
        <v>47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s="22" customFormat="1" ht="15">
      <c r="A74" s="18" t="s">
        <v>63</v>
      </c>
      <c r="B74" s="19" t="s">
        <v>78</v>
      </c>
      <c r="C74" s="20">
        <v>0</v>
      </c>
      <c r="D74" s="20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0">
        <v>0</v>
      </c>
      <c r="K74" s="21">
        <v>0</v>
      </c>
    </row>
    <row r="75" spans="1:11" ht="15">
      <c r="A75" s="8"/>
      <c r="B75" s="8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7" t="s">
        <v>47</v>
      </c>
      <c r="B76" s="7" t="s">
        <v>94</v>
      </c>
      <c r="C76" s="16">
        <f>SUM($C$63:$C$66)+SUM($C$70:$C$71)+SUM($C$74:$C$74)</f>
        <v>119</v>
      </c>
      <c r="D76" s="16">
        <f>SUM($D$63:$D$66)+SUM($D$70:$D$71)+SUM($D$74:$D$74)</f>
        <v>578631</v>
      </c>
      <c r="E76" s="12">
        <f>SUM($E$63:$E$66)+SUM($E$70:$E$71)+SUM($E$74:$E$74)</f>
        <v>407.053033</v>
      </c>
      <c r="F76" s="12">
        <f>SUM($F$63:$F$66)+SUM($F$70:$F$71)+SUM($F$74:$F$74)</f>
        <v>424.54797769000015</v>
      </c>
      <c r="G76" s="12">
        <f>SUM($G$63:$G$66)+SUM($G$70:$G$71)+SUM($G$74:$G$74)</f>
        <v>-17.494944689999702</v>
      </c>
      <c r="H76" s="12">
        <f>SUM($H$63:$H$66)+SUM($H$70:$H$71)+SUM($H$74:$H$74)</f>
        <v>29149.32896403</v>
      </c>
      <c r="I76" s="12">
        <f>SUM($I$63:$I$66)+SUM($I$70:$I$71)+SUM($I$74:$I$74)</f>
        <v>29053.26660533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8"/>
      <c r="B77" s="5" t="s">
        <v>47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95</v>
      </c>
      <c r="B78" s="3" t="s">
        <v>96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s="22" customFormat="1" ht="15">
      <c r="A79" s="18" t="s">
        <v>13</v>
      </c>
      <c r="B79" s="19" t="s">
        <v>14</v>
      </c>
      <c r="C79" s="20">
        <v>12</v>
      </c>
      <c r="D79" s="20">
        <v>2628</v>
      </c>
      <c r="E79" s="21">
        <v>105.9485</v>
      </c>
      <c r="F79" s="21">
        <v>0.416699999999992</v>
      </c>
      <c r="G79" s="21">
        <v>105.5318</v>
      </c>
      <c r="H79" s="21">
        <v>624.3294</v>
      </c>
      <c r="I79" s="21">
        <v>592.9199</v>
      </c>
      <c r="J79" s="20">
        <v>0</v>
      </c>
      <c r="K79" s="21">
        <v>0</v>
      </c>
    </row>
    <row r="80" spans="1:11" s="22" customFormat="1" ht="15">
      <c r="A80" s="23"/>
      <c r="B80" s="23"/>
      <c r="C80" s="24"/>
      <c r="D80" s="24"/>
      <c r="E80" s="25"/>
      <c r="F80" s="25"/>
      <c r="G80" s="25"/>
      <c r="H80" s="25"/>
      <c r="I80" s="25"/>
      <c r="J80" s="24"/>
      <c r="K80" s="25"/>
    </row>
    <row r="81" spans="1:11" s="22" customFormat="1" ht="15">
      <c r="A81" s="18" t="s">
        <v>49</v>
      </c>
      <c r="B81" s="19" t="s">
        <v>50</v>
      </c>
      <c r="C81" s="20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0">
        <v>0</v>
      </c>
      <c r="K81" s="21">
        <v>0</v>
      </c>
    </row>
    <row r="82" spans="1:11" s="22" customFormat="1" ht="15">
      <c r="A82" s="23"/>
      <c r="B82" s="23"/>
      <c r="C82" s="24"/>
      <c r="D82" s="24"/>
      <c r="E82" s="25"/>
      <c r="F82" s="25"/>
      <c r="G82" s="25"/>
      <c r="H82" s="25"/>
      <c r="I82" s="25"/>
      <c r="J82" s="24"/>
      <c r="K82" s="25"/>
    </row>
    <row r="83" spans="1:11" s="22" customFormat="1" ht="15">
      <c r="A83" s="18" t="s">
        <v>63</v>
      </c>
      <c r="B83" s="19" t="s">
        <v>78</v>
      </c>
      <c r="C83" s="20">
        <v>0</v>
      </c>
      <c r="D83" s="20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v>0</v>
      </c>
      <c r="K83" s="21">
        <v>0</v>
      </c>
    </row>
    <row r="84" spans="1:11" ht="15">
      <c r="A84" s="8"/>
      <c r="B84" s="8"/>
      <c r="C84" s="15"/>
      <c r="D84" s="15"/>
      <c r="E84" s="11"/>
      <c r="F84" s="11"/>
      <c r="G84" s="11"/>
      <c r="H84" s="11"/>
      <c r="I84" s="11"/>
      <c r="J84" s="15"/>
      <c r="K84" s="11"/>
    </row>
    <row r="85" spans="1:11" ht="15">
      <c r="A85" s="7" t="s">
        <v>47</v>
      </c>
      <c r="B85" s="7" t="s">
        <v>97</v>
      </c>
      <c r="C85" s="16">
        <f>SUM($C$79:$C$83)</f>
        <v>12</v>
      </c>
      <c r="D85" s="16">
        <f>SUM($D$79:$D$83)</f>
        <v>2628</v>
      </c>
      <c r="E85" s="12">
        <f>SUM($E$79:$E$83)</f>
        <v>105.9485</v>
      </c>
      <c r="F85" s="12">
        <f>SUM($F$79:$F$83)</f>
        <v>0.416699999999992</v>
      </c>
      <c r="G85" s="12">
        <f>SUM($G$79:$G$83)</f>
        <v>105.5318</v>
      </c>
      <c r="H85" s="12">
        <f>SUM($H$79:$H$83)</f>
        <v>624.3294</v>
      </c>
      <c r="I85" s="12">
        <f>SUM($I$79:$I$83)</f>
        <v>592.9199</v>
      </c>
      <c r="J85" s="16">
        <f>SUM($J$79:$J$83)</f>
        <v>0</v>
      </c>
      <c r="K85" s="12">
        <f>SUM($K$79:$K$83)</f>
        <v>0</v>
      </c>
    </row>
    <row r="86" spans="1:11" ht="15">
      <c r="A86" s="8"/>
      <c r="B86" s="4" t="s">
        <v>47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7" t="s">
        <v>47</v>
      </c>
      <c r="B87" s="7" t="s">
        <v>98</v>
      </c>
      <c r="C87" s="16">
        <f>SUM($C$59:$C$59)+SUM($C$76:$C$76)+SUM($C$85:$C$85)</f>
        <v>1509</v>
      </c>
      <c r="D87" s="16">
        <f>SUM($D$59:$D$59)+SUM($D$76:$D$76)+SUM($D$85:$D$85)</f>
        <v>169559182</v>
      </c>
      <c r="E87" s="12">
        <f>SUM($E$59:$E$59)+SUM($E$76:$E$76)+SUM($E$85:$E$85)</f>
        <v>1026685.70614154</v>
      </c>
      <c r="F87" s="12">
        <f>SUM($F$59:$F$59)+SUM($F$76:$F$76)+SUM($F$85:$F$85)</f>
        <v>903480.5487048599</v>
      </c>
      <c r="G87" s="12">
        <f>SUM($G$59:$G$59)+SUM($G$76:$G$76)+SUM($G$85:$G$85)</f>
        <v>123205.15743668024</v>
      </c>
      <c r="H87" s="12">
        <f>SUM($H$59:$H$59)+SUM($H$76:$H$76)+SUM($H$85:$H$85)</f>
        <v>5274000.69893763</v>
      </c>
      <c r="I87" s="12">
        <f>SUM($I$59:$I$59)+SUM($I$76:$I$76)+SUM($I$85:$I$85)</f>
        <v>5289007.71502278</v>
      </c>
      <c r="J87" s="16">
        <f>SUM($J$59:$J$59)+SUM($J$76:$J$76)+SUM($J$85:$J$85)</f>
        <v>12</v>
      </c>
      <c r="K87" s="12">
        <f>SUM($K$59:$K$59)+SUM($K$76:$K$76)+SUM($K$85:$K$85)</f>
        <v>35.1402</v>
      </c>
    </row>
    <row r="88" spans="1:11" ht="15">
      <c r="A88" s="8"/>
      <c r="B88" s="4" t="s">
        <v>47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8"/>
      <c r="B89" s="27" t="s">
        <v>102</v>
      </c>
      <c r="C89" s="28" t="s">
        <v>103</v>
      </c>
      <c r="D89" s="13">
        <v>2052935</v>
      </c>
      <c r="E89" s="9">
        <v>978.74245853</v>
      </c>
      <c r="F89" s="9">
        <v>928.03520971</v>
      </c>
      <c r="G89" s="9">
        <v>50.7072488199992</v>
      </c>
      <c r="H89" s="9">
        <v>73832.44049159</v>
      </c>
      <c r="I89" s="9">
        <v>73234.83054477</v>
      </c>
      <c r="J89" s="13">
        <v>0</v>
      </c>
      <c r="K89" s="9">
        <v>0</v>
      </c>
    </row>
    <row r="90" ht="15">
      <c r="J90" s="26" t="s">
        <v>100</v>
      </c>
    </row>
    <row r="91" spans="2:11" ht="15">
      <c r="B91" s="61" t="s">
        <v>101</v>
      </c>
      <c r="C91" s="61"/>
      <c r="D91" s="61"/>
      <c r="E91" s="61"/>
      <c r="F91" s="61"/>
      <c r="G91" s="61"/>
      <c r="H91" s="61"/>
      <c r="I91" s="61"/>
      <c r="J91" s="61"/>
      <c r="K91" s="61"/>
    </row>
    <row r="92" spans="2:11" ht="15">
      <c r="B92" s="61" t="s">
        <v>104</v>
      </c>
      <c r="C92" s="61"/>
      <c r="D92" s="61"/>
      <c r="E92" s="61"/>
      <c r="F92" s="61"/>
      <c r="G92" s="61"/>
      <c r="H92" s="61"/>
      <c r="I92" s="61"/>
      <c r="J92" s="61"/>
      <c r="K92" s="61"/>
    </row>
  </sheetData>
  <mergeCells count="4">
    <mergeCell ref="A1:K1"/>
    <mergeCell ref="A2:K2"/>
    <mergeCell ref="B91:K91"/>
    <mergeCell ref="B92:K9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857250</xdr:colOff>
                <xdr:row>0</xdr:row>
                <xdr:rowOff>76200</xdr:rowOff>
              </from>
              <to>
                <xdr:col>5</xdr:col>
                <xdr:colOff>266700</xdr:colOff>
                <xdr:row>0</xdr:row>
                <xdr:rowOff>571500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BB48-98A0-4668-A9FA-F8679097885B}">
  <sheetPr>
    <pageSetUpPr fitToPage="1"/>
  </sheetPr>
  <dimension ref="A5:N46"/>
  <sheetViews>
    <sheetView workbookViewId="0" topLeftCell="A1">
      <selection activeCell="A5" sqref="A5"/>
    </sheetView>
  </sheetViews>
  <sheetFormatPr defaultColWidth="9.140625" defaultRowHeight="15"/>
  <cols>
    <col min="1" max="1" width="46.140625" style="0" customWidth="1"/>
    <col min="2" max="2" width="9.8515625" style="29" customWidth="1"/>
    <col min="3" max="3" width="10.57421875" style="29" customWidth="1"/>
    <col min="4" max="4" width="10.28125" style="29" customWidth="1"/>
    <col min="5" max="5" width="11.28125" style="29" customWidth="1"/>
    <col min="6" max="6" width="10.57421875" style="29" customWidth="1"/>
    <col min="7" max="7" width="13.57421875" style="29" customWidth="1"/>
    <col min="8" max="8" width="8.57421875" style="0" customWidth="1"/>
    <col min="9" max="9" width="11.00390625" style="0" customWidth="1"/>
  </cols>
  <sheetData>
    <row r="1" ht="15"/>
    <row r="2" ht="15"/>
    <row r="5" ht="15">
      <c r="A5" s="35" t="s">
        <v>105</v>
      </c>
    </row>
    <row r="6" ht="15">
      <c r="F6" s="36" t="s">
        <v>106</v>
      </c>
    </row>
    <row r="7" spans="1:7" ht="15">
      <c r="A7" s="37"/>
      <c r="B7" s="63" t="s">
        <v>107</v>
      </c>
      <c r="C7" s="63"/>
      <c r="D7" s="63" t="s">
        <v>108</v>
      </c>
      <c r="E7" s="63"/>
      <c r="F7" s="63" t="s">
        <v>109</v>
      </c>
      <c r="G7" s="63"/>
    </row>
    <row r="8" spans="1:7" s="40" customFormat="1" ht="30">
      <c r="A8" s="38"/>
      <c r="B8" s="39" t="s">
        <v>110</v>
      </c>
      <c r="C8" s="39" t="s">
        <v>111</v>
      </c>
      <c r="D8" s="39" t="s">
        <v>110</v>
      </c>
      <c r="E8" s="39" t="s">
        <v>111</v>
      </c>
      <c r="F8" s="39" t="s">
        <v>110</v>
      </c>
      <c r="G8" s="39" t="s">
        <v>111</v>
      </c>
    </row>
    <row r="9" spans="1:7" s="40" customFormat="1" ht="15.75" customHeight="1">
      <c r="A9" s="41" t="s">
        <v>112</v>
      </c>
      <c r="B9" s="30"/>
      <c r="C9" s="30"/>
      <c r="D9" s="39"/>
      <c r="E9" s="39"/>
      <c r="F9" s="39"/>
      <c r="G9" s="39"/>
    </row>
    <row r="10" spans="1:7" s="40" customFormat="1" ht="15.75" customHeight="1">
      <c r="A10" s="42" t="s">
        <v>87</v>
      </c>
      <c r="B10" s="30">
        <v>0</v>
      </c>
      <c r="C10" s="30">
        <v>0</v>
      </c>
      <c r="D10" s="31">
        <v>3</v>
      </c>
      <c r="E10" s="31">
        <v>384</v>
      </c>
      <c r="F10" s="39">
        <f>D10</f>
        <v>3</v>
      </c>
      <c r="G10" s="39">
        <f>E10</f>
        <v>384</v>
      </c>
    </row>
    <row r="11" spans="1:12" ht="15.75" customHeight="1">
      <c r="A11" s="41" t="s">
        <v>113</v>
      </c>
      <c r="B11" s="43">
        <f aca="true" t="shared" si="0" ref="B11:G11">SUM(B10)</f>
        <v>0</v>
      </c>
      <c r="C11" s="43">
        <f t="shared" si="0"/>
        <v>0</v>
      </c>
      <c r="D11" s="43">
        <f t="shared" si="0"/>
        <v>3</v>
      </c>
      <c r="E11" s="43">
        <f t="shared" si="0"/>
        <v>384</v>
      </c>
      <c r="F11" s="43">
        <f t="shared" si="0"/>
        <v>3</v>
      </c>
      <c r="G11" s="43">
        <f t="shared" si="0"/>
        <v>384</v>
      </c>
      <c r="H11" s="44"/>
      <c r="I11" s="44"/>
      <c r="J11" s="44"/>
      <c r="K11" s="44"/>
      <c r="L11" s="44"/>
    </row>
    <row r="12" spans="1:12" ht="15.75" customHeight="1">
      <c r="A12" s="41" t="s">
        <v>114</v>
      </c>
      <c r="B12" s="30"/>
      <c r="C12" s="30"/>
      <c r="D12" s="32"/>
      <c r="E12" s="32"/>
      <c r="F12" s="45"/>
      <c r="G12" s="45"/>
      <c r="H12" s="44"/>
      <c r="I12" s="44"/>
      <c r="J12" s="44"/>
      <c r="K12" s="44"/>
      <c r="L12" s="44"/>
    </row>
    <row r="13" spans="1:12" ht="15.75" customHeight="1">
      <c r="A13" s="46" t="s">
        <v>51</v>
      </c>
      <c r="B13" s="30">
        <v>1</v>
      </c>
      <c r="C13" s="30">
        <v>683</v>
      </c>
      <c r="D13" s="30">
        <v>0</v>
      </c>
      <c r="E13" s="30">
        <v>0</v>
      </c>
      <c r="F13" s="45">
        <f>B13</f>
        <v>1</v>
      </c>
      <c r="G13" s="45">
        <f>C13</f>
        <v>683</v>
      </c>
      <c r="H13" s="44"/>
      <c r="I13" s="44"/>
      <c r="J13" s="44"/>
      <c r="K13" s="44"/>
      <c r="L13" s="44"/>
    </row>
    <row r="14" spans="1:12" ht="15.75" customHeight="1">
      <c r="A14" s="47" t="s">
        <v>58</v>
      </c>
      <c r="B14" s="33">
        <v>1</v>
      </c>
      <c r="C14" s="30">
        <v>110</v>
      </c>
      <c r="D14" s="30">
        <v>0</v>
      </c>
      <c r="E14" s="30">
        <v>0</v>
      </c>
      <c r="F14" s="45">
        <f>B14</f>
        <v>1</v>
      </c>
      <c r="G14" s="45">
        <f>C14</f>
        <v>110</v>
      </c>
      <c r="H14" s="44"/>
      <c r="I14" s="44"/>
      <c r="L14" s="44"/>
    </row>
    <row r="15" spans="1:12" ht="15.75" customHeight="1">
      <c r="A15" s="37" t="s">
        <v>59</v>
      </c>
      <c r="B15" s="33">
        <v>1</v>
      </c>
      <c r="C15" s="30">
        <v>174</v>
      </c>
      <c r="D15" s="30">
        <v>0</v>
      </c>
      <c r="E15" s="30">
        <v>0</v>
      </c>
      <c r="F15" s="45">
        <f aca="true" t="shared" si="1" ref="F15:G15">B15</f>
        <v>1</v>
      </c>
      <c r="G15" s="45">
        <f t="shared" si="1"/>
        <v>174</v>
      </c>
      <c r="H15" s="44"/>
      <c r="J15" s="44"/>
      <c r="K15" s="44"/>
      <c r="L15" s="44"/>
    </row>
    <row r="16" spans="1:12" s="35" customFormat="1" ht="15.75" customHeight="1">
      <c r="A16" s="41" t="s">
        <v>115</v>
      </c>
      <c r="B16" s="43">
        <f aca="true" t="shared" si="2" ref="B16:G16">SUM(B13:B15)</f>
        <v>3</v>
      </c>
      <c r="C16" s="43">
        <f t="shared" si="2"/>
        <v>967</v>
      </c>
      <c r="D16" s="43">
        <f t="shared" si="2"/>
        <v>0</v>
      </c>
      <c r="E16" s="43">
        <f t="shared" si="2"/>
        <v>0</v>
      </c>
      <c r="F16" s="43">
        <f t="shared" si="2"/>
        <v>3</v>
      </c>
      <c r="G16" s="43">
        <f t="shared" si="2"/>
        <v>967</v>
      </c>
      <c r="H16" s="44"/>
      <c r="J16" s="44"/>
      <c r="K16" s="44"/>
      <c r="L16" s="44"/>
    </row>
    <row r="17" spans="1:12" s="35" customFormat="1" ht="15.75" customHeight="1">
      <c r="A17" s="41" t="s">
        <v>116</v>
      </c>
      <c r="B17" s="30"/>
      <c r="C17" s="30"/>
      <c r="D17" s="30"/>
      <c r="E17" s="30"/>
      <c r="F17" s="43"/>
      <c r="G17" s="43"/>
      <c r="H17" s="44"/>
      <c r="I17" s="44"/>
      <c r="J17" s="44"/>
      <c r="K17" s="44"/>
      <c r="L17" s="44"/>
    </row>
    <row r="18" spans="1:12" s="35" customFormat="1" ht="14.25" customHeight="1">
      <c r="A18" s="46" t="s">
        <v>68</v>
      </c>
      <c r="B18" s="30">
        <v>3</v>
      </c>
      <c r="C18" s="30">
        <v>4247</v>
      </c>
      <c r="D18" s="30">
        <v>0</v>
      </c>
      <c r="E18" s="30">
        <v>0</v>
      </c>
      <c r="F18" s="43">
        <f>B18</f>
        <v>3</v>
      </c>
      <c r="G18" s="43">
        <f>C18</f>
        <v>4247</v>
      </c>
      <c r="H18" s="44"/>
      <c r="I18" s="44"/>
      <c r="J18" s="44"/>
      <c r="L18" s="44"/>
    </row>
    <row r="19" spans="1:12" s="35" customFormat="1" ht="15.75" customHeight="1">
      <c r="A19" s="41" t="s">
        <v>117</v>
      </c>
      <c r="B19" s="43">
        <f aca="true" t="shared" si="3" ref="B19:G19">SUM(B18)</f>
        <v>3</v>
      </c>
      <c r="C19" s="43">
        <f t="shared" si="3"/>
        <v>4247</v>
      </c>
      <c r="D19" s="43">
        <f t="shared" si="3"/>
        <v>0</v>
      </c>
      <c r="E19" s="43">
        <f t="shared" si="3"/>
        <v>0</v>
      </c>
      <c r="F19" s="43">
        <f t="shared" si="3"/>
        <v>3</v>
      </c>
      <c r="G19" s="43">
        <f t="shared" si="3"/>
        <v>4247</v>
      </c>
      <c r="H19" s="44"/>
      <c r="I19" s="44"/>
      <c r="J19" s="44"/>
      <c r="K19" s="44"/>
      <c r="L19" s="44"/>
    </row>
    <row r="20" spans="1:12" ht="15.75" customHeight="1">
      <c r="A20" s="48" t="s">
        <v>118</v>
      </c>
      <c r="B20" s="34"/>
      <c r="C20" s="34"/>
      <c r="D20" s="34"/>
      <c r="E20" s="34"/>
      <c r="F20" s="32"/>
      <c r="G20" s="32"/>
      <c r="H20" s="44"/>
      <c r="I20" s="44"/>
      <c r="J20" s="44"/>
      <c r="K20" s="44"/>
      <c r="L20" s="44"/>
    </row>
    <row r="21" spans="1:12" ht="15.75" customHeight="1">
      <c r="A21" s="47" t="s">
        <v>79</v>
      </c>
      <c r="B21" s="34">
        <v>2</v>
      </c>
      <c r="C21" s="34">
        <v>976</v>
      </c>
      <c r="D21" s="30">
        <v>0</v>
      </c>
      <c r="E21" s="30">
        <v>0</v>
      </c>
      <c r="F21" s="32">
        <f>B21</f>
        <v>2</v>
      </c>
      <c r="G21" s="32">
        <f>C21</f>
        <v>976</v>
      </c>
      <c r="H21" s="44"/>
      <c r="I21" s="44"/>
      <c r="J21" s="44"/>
      <c r="K21" s="44"/>
      <c r="L21" s="44"/>
    </row>
    <row r="22" spans="1:12" ht="15.75" customHeight="1">
      <c r="A22" s="49" t="s">
        <v>119</v>
      </c>
      <c r="B22" s="34">
        <v>1</v>
      </c>
      <c r="C22" s="34">
        <v>6</v>
      </c>
      <c r="D22" s="30">
        <v>0</v>
      </c>
      <c r="E22" s="30">
        <v>0</v>
      </c>
      <c r="F22" s="32">
        <f aca="true" t="shared" si="4" ref="F22:G22">B22</f>
        <v>1</v>
      </c>
      <c r="G22" s="32">
        <f t="shared" si="4"/>
        <v>6</v>
      </c>
      <c r="H22" s="44"/>
      <c r="I22" s="44"/>
      <c r="J22" s="44"/>
      <c r="K22" s="44"/>
      <c r="L22" s="44"/>
    </row>
    <row r="23" spans="1:12" ht="15.75" customHeight="1">
      <c r="A23" s="49" t="s">
        <v>81</v>
      </c>
      <c r="B23" s="34">
        <v>8</v>
      </c>
      <c r="C23" s="34">
        <v>237</v>
      </c>
      <c r="D23" s="30">
        <v>0</v>
      </c>
      <c r="E23" s="30">
        <v>0</v>
      </c>
      <c r="F23" s="32">
        <f>B23</f>
        <v>8</v>
      </c>
      <c r="G23" s="32">
        <f>C23</f>
        <v>237</v>
      </c>
      <c r="H23" s="44"/>
      <c r="I23" s="44"/>
      <c r="J23" s="44"/>
      <c r="K23" s="44"/>
      <c r="L23" s="44"/>
    </row>
    <row r="24" spans="1:11" s="35" customFormat="1" ht="15.75" customHeight="1">
      <c r="A24" s="41" t="s">
        <v>120</v>
      </c>
      <c r="B24" s="45">
        <f aca="true" t="shared" si="5" ref="B24:G24">SUM(B21:B23)</f>
        <v>11</v>
      </c>
      <c r="C24" s="45">
        <f t="shared" si="5"/>
        <v>1219</v>
      </c>
      <c r="D24" s="45">
        <f t="shared" si="5"/>
        <v>0</v>
      </c>
      <c r="E24" s="45">
        <f t="shared" si="5"/>
        <v>0</v>
      </c>
      <c r="F24" s="45">
        <f t="shared" si="5"/>
        <v>11</v>
      </c>
      <c r="G24" s="45">
        <f t="shared" si="5"/>
        <v>1219</v>
      </c>
      <c r="H24" s="44"/>
      <c r="I24" s="44"/>
      <c r="J24" s="44"/>
      <c r="K24" s="44"/>
    </row>
    <row r="25" spans="1:12" s="35" customFormat="1" ht="15.75" customHeight="1">
      <c r="A25" s="48" t="s">
        <v>121</v>
      </c>
      <c r="B25" s="45">
        <f aca="true" t="shared" si="6" ref="B25:G25">B11+B16+B19+B24</f>
        <v>17</v>
      </c>
      <c r="C25" s="45">
        <f t="shared" si="6"/>
        <v>6433</v>
      </c>
      <c r="D25" s="45">
        <f t="shared" si="6"/>
        <v>3</v>
      </c>
      <c r="E25" s="45">
        <f t="shared" si="6"/>
        <v>384</v>
      </c>
      <c r="F25" s="45">
        <f t="shared" si="6"/>
        <v>20</v>
      </c>
      <c r="G25" s="45">
        <f t="shared" si="6"/>
        <v>6817</v>
      </c>
      <c r="H25" s="44"/>
      <c r="I25" s="44"/>
      <c r="J25" s="44"/>
      <c r="K25" s="44"/>
      <c r="L25" s="44"/>
    </row>
    <row r="26" spans="8:14" ht="15">
      <c r="H26" s="44"/>
      <c r="I26" s="44"/>
      <c r="J26" s="44"/>
      <c r="K26" s="44"/>
      <c r="L26" s="44"/>
      <c r="M26" s="35"/>
      <c r="N26" s="35"/>
    </row>
    <row r="27" spans="1:14" ht="15">
      <c r="A27" s="50" t="s">
        <v>122</v>
      </c>
      <c r="H27" s="44"/>
      <c r="I27" s="44"/>
      <c r="J27" s="44"/>
      <c r="K27" s="44"/>
      <c r="L27" s="44"/>
      <c r="M27" s="35"/>
      <c r="N27" s="35"/>
    </row>
    <row r="28" spans="1:14" ht="15" customHeight="1">
      <c r="A28" s="51" t="s">
        <v>123</v>
      </c>
      <c r="B28" s="64"/>
      <c r="C28" s="64"/>
      <c r="D28" s="64"/>
      <c r="E28" s="64"/>
      <c r="F28" s="64"/>
      <c r="G28" s="64"/>
      <c r="H28" s="44"/>
      <c r="I28" s="44"/>
      <c r="J28" s="44"/>
      <c r="K28" s="44"/>
      <c r="L28" s="44"/>
      <c r="M28" s="35"/>
      <c r="N28" s="35"/>
    </row>
    <row r="29" spans="1:12" s="35" customFormat="1" ht="15" customHeight="1">
      <c r="A29" s="52" t="s">
        <v>114</v>
      </c>
      <c r="B29" s="65"/>
      <c r="C29" s="65"/>
      <c r="D29" s="65"/>
      <c r="E29" s="65"/>
      <c r="F29" s="65"/>
      <c r="G29" s="65"/>
      <c r="H29" s="44"/>
      <c r="I29" s="44"/>
      <c r="J29" s="44"/>
      <c r="K29" s="44"/>
      <c r="L29" s="44"/>
    </row>
    <row r="30" spans="1:12" s="35" customFormat="1" ht="14.25" customHeight="1">
      <c r="A30" s="46" t="s">
        <v>51</v>
      </c>
      <c r="B30" s="66" t="s">
        <v>124</v>
      </c>
      <c r="C30" s="66"/>
      <c r="D30" s="66"/>
      <c r="E30" s="66"/>
      <c r="F30" s="66"/>
      <c r="G30" s="66"/>
      <c r="H30" s="44"/>
      <c r="I30" s="44"/>
      <c r="J30" s="44"/>
      <c r="K30" s="44"/>
      <c r="L30" s="44"/>
    </row>
    <row r="31" spans="1:12" s="35" customFormat="1" ht="14.45" customHeight="1">
      <c r="A31" s="47" t="s">
        <v>58</v>
      </c>
      <c r="B31" s="67" t="s">
        <v>125</v>
      </c>
      <c r="C31" s="67"/>
      <c r="D31" s="67"/>
      <c r="E31" s="67"/>
      <c r="F31" s="67"/>
      <c r="G31" s="67"/>
      <c r="H31" s="44"/>
      <c r="I31" s="44"/>
      <c r="J31" s="44"/>
      <c r="K31" s="44"/>
      <c r="L31" s="44"/>
    </row>
    <row r="32" spans="1:14" s="44" customFormat="1" ht="17.25" customHeight="1">
      <c r="A32" s="42" t="s">
        <v>59</v>
      </c>
      <c r="B32" s="67" t="s">
        <v>126</v>
      </c>
      <c r="C32" s="67"/>
      <c r="D32" s="67"/>
      <c r="E32" s="67"/>
      <c r="F32" s="67"/>
      <c r="G32" s="67"/>
      <c r="M32" s="35"/>
      <c r="N32" s="35"/>
    </row>
    <row r="33" spans="1:14" ht="15">
      <c r="A33" s="53" t="s">
        <v>116</v>
      </c>
      <c r="B33" s="68"/>
      <c r="C33" s="68"/>
      <c r="D33" s="68"/>
      <c r="E33" s="68"/>
      <c r="F33" s="68"/>
      <c r="G33" s="68"/>
      <c r="M33" s="35"/>
      <c r="N33" s="35"/>
    </row>
    <row r="34" spans="1:14" ht="30.75" customHeight="1">
      <c r="A34" s="54" t="s">
        <v>68</v>
      </c>
      <c r="B34" s="68" t="s">
        <v>127</v>
      </c>
      <c r="C34" s="68"/>
      <c r="D34" s="68"/>
      <c r="E34" s="68"/>
      <c r="F34" s="68"/>
      <c r="G34" s="68"/>
      <c r="M34" s="35"/>
      <c r="N34" s="35"/>
    </row>
    <row r="35" spans="1:11" ht="15">
      <c r="A35" s="48" t="s">
        <v>118</v>
      </c>
      <c r="B35" s="68"/>
      <c r="C35" s="68"/>
      <c r="D35" s="68"/>
      <c r="E35" s="68"/>
      <c r="F35" s="68"/>
      <c r="G35" s="68"/>
      <c r="J35" s="35"/>
      <c r="K35" s="35"/>
    </row>
    <row r="36" spans="1:11" ht="30" customHeight="1">
      <c r="A36" s="49" t="s">
        <v>79</v>
      </c>
      <c r="B36" s="62" t="s">
        <v>128</v>
      </c>
      <c r="C36" s="62"/>
      <c r="D36" s="62"/>
      <c r="E36" s="62"/>
      <c r="F36" s="62"/>
      <c r="G36" s="62"/>
      <c r="J36" s="35"/>
      <c r="K36" s="35"/>
    </row>
    <row r="37" spans="1:11" ht="16.5" customHeight="1">
      <c r="A37" s="49" t="s">
        <v>119</v>
      </c>
      <c r="B37" s="62" t="s">
        <v>129</v>
      </c>
      <c r="C37" s="62"/>
      <c r="D37" s="62"/>
      <c r="E37" s="62"/>
      <c r="F37" s="62"/>
      <c r="G37" s="62"/>
      <c r="J37" s="35"/>
      <c r="K37" s="35"/>
    </row>
    <row r="38" spans="1:11" ht="61.5" customHeight="1">
      <c r="A38" s="49" t="s">
        <v>81</v>
      </c>
      <c r="B38" s="62" t="s">
        <v>130</v>
      </c>
      <c r="C38" s="62"/>
      <c r="D38" s="62"/>
      <c r="E38" s="62"/>
      <c r="F38" s="62"/>
      <c r="G38" s="62"/>
      <c r="J38" s="35"/>
      <c r="K38" s="35"/>
    </row>
    <row r="39" spans="1:11" ht="15" customHeight="1">
      <c r="A39" s="51" t="s">
        <v>86</v>
      </c>
      <c r="B39" s="68"/>
      <c r="C39" s="68"/>
      <c r="D39" s="68"/>
      <c r="E39" s="68"/>
      <c r="F39" s="68"/>
      <c r="G39" s="68"/>
      <c r="J39" s="35"/>
      <c r="K39" s="35"/>
    </row>
    <row r="40" spans="1:7" ht="15">
      <c r="A40" s="51" t="s">
        <v>112</v>
      </c>
      <c r="B40" s="68"/>
      <c r="C40" s="68"/>
      <c r="D40" s="68"/>
      <c r="E40" s="68"/>
      <c r="F40" s="68"/>
      <c r="G40" s="68"/>
    </row>
    <row r="41" spans="1:7" ht="31.5" customHeight="1">
      <c r="A41" s="42" t="s">
        <v>87</v>
      </c>
      <c r="B41" s="62" t="s">
        <v>131</v>
      </c>
      <c r="C41" s="62"/>
      <c r="D41" s="62"/>
      <c r="E41" s="62"/>
      <c r="F41" s="62"/>
      <c r="G41" s="62"/>
    </row>
    <row r="42" ht="15">
      <c r="A42" s="29"/>
    </row>
    <row r="46" ht="15">
      <c r="H46" s="29"/>
    </row>
  </sheetData>
  <mergeCells count="17">
    <mergeCell ref="B37:G37"/>
    <mergeCell ref="B38:G38"/>
    <mergeCell ref="B39:G39"/>
    <mergeCell ref="B40:G40"/>
    <mergeCell ref="B41:G41"/>
    <mergeCell ref="B36:G36"/>
    <mergeCell ref="B7:C7"/>
    <mergeCell ref="D7:E7"/>
    <mergeCell ref="F7:G7"/>
    <mergeCell ref="B28:G28"/>
    <mergeCell ref="B29:G29"/>
    <mergeCell ref="B30:G30"/>
    <mergeCell ref="B31:G31"/>
    <mergeCell ref="B32:G32"/>
    <mergeCell ref="B33:G33"/>
    <mergeCell ref="B34:G34"/>
    <mergeCell ref="B35:G3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6"/>
  <drawing r:id="rId4"/>
  <legacyDrawing r:id="rId3"/>
  <oleObjects>
    <mc:AlternateContent xmlns:mc="http://schemas.openxmlformats.org/markup-compatibility/2006">
      <mc:Choice Requires="x14">
        <oleObject progId="Word.Picture.8" shapeId="2051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51" r:id="rId1"/>
      </mc:Fallback>
    </mc:AlternateContent>
    <mc:AlternateContent xmlns:mc="http://schemas.openxmlformats.org/markup-compatibility/2006">
      <mc:Choice Requires="x14">
        <oleObject progId="Word.Picture.8" shapeId="2052" r:id="rId2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52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Meena</cp:lastModifiedBy>
  <cp:lastPrinted>2024-02-08T03:53:45Z</cp:lastPrinted>
  <dcterms:created xsi:type="dcterms:W3CDTF">2024-02-06T06:08:05Z</dcterms:created>
  <dcterms:modified xsi:type="dcterms:W3CDTF">2024-02-08T03:53:59Z</dcterms:modified>
  <cp:category/>
  <cp:version/>
  <cp:contentType/>
  <cp:contentStatus/>
</cp:coreProperties>
</file>