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0730" windowHeight="11160" activeTab="0"/>
  </bookViews>
  <sheets>
    <sheet name="Jan 23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<sst xmlns="http://schemas.openxmlformats.org/spreadsheetml/2006/main" count="229" uniqueCount="129">
  <si>
    <t xml:space="preserve">Monthly Report for the month of January 2023 </t>
  </si>
  <si>
    <t xml:space="preserve">Sr </t>
  </si>
  <si>
    <t xml:space="preserve">Scheme Name </t>
  </si>
  <si>
    <t>No. of Schemes as on January 31, 2023</t>
  </si>
  <si>
    <t>No. of Folios as on January 31, 2023</t>
  </si>
  <si>
    <t>Funds Mobilized for the month of January 2023 (INR in crore)</t>
  </si>
  <si>
    <t>Net Inflow (+ve)/Outflow (-ve) for the month of January 2023 (INR in crore)</t>
  </si>
  <si>
    <t>Net Assets Under Management as on January 31, 2023 (INR in crore)</t>
  </si>
  <si>
    <t>Average Net Assets Under Management for the month January 2023 (INR in crore)</t>
  </si>
  <si>
    <t>No. of segregated portfolios created as on January 31, 2023</t>
  </si>
  <si>
    <t>Net Assets Under Management in segregated portfolio as on January 31, 2023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</si>
  <si>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</si>
  <si>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</si>
  <si>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</si>
  <si>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</si>
  <si>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</si>
  <si>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</si>
  <si>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</si>
  <si>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</si>
  <si>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</si>
  <si>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</si>
  <si>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</si>
  <si>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</si>
  <si>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</si>
  <si>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</si>
  <si>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</si>
  <si>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</si>
  <si>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</si>
  <si>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</si>
  <si>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</si>
  <si>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</si>
  <si>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</si>
  <si>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</si>
  <si>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</si>
  <si>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</si>
  <si>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</si>
  <si>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</si>
  <si>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</si>
  <si>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</si>
  <si>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</si>
  <si>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</si>
  <si>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</si>
  <si>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</si>
  <si>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</si>
  <si>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</si>
  <si>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</si>
  <si>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</si>
  <si>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</si>
  <si>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</si>
  <si>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</si>
  <si>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</si>
  <si>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</si>
  <si>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</si>
  <si>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</si>
  <si>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</si>
  <si>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</si>
  <si>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</si>
  <si>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</si>
  <si>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</si>
  <si>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</si>
  <si>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</si>
  <si>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</si>
  <si>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</si>
  <si>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</si>
  <si>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</si>
  <si>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</si>
  <si>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</si>
  <si>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</si>
  <si>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</si>
  <si>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</si>
  <si>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</si>
  <si>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</si>
  <si>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</si>
  <si>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</si>
  <si>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</si>
  <si>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</si>
  <si>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</si>
  <si>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</si>
  <si>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</si>
  <si>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</si>
  <si>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</si>
  <si>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</si>
  <si>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</si>
  <si>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</si>
  <si>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</si>
  <si>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</si>
  <si>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</si>
  <si>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</si>
  <si>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</si>
  <si>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</si>
  <si>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</si>
  <si>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</si>
  <si>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</si>
  <si>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</si>
  <si>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</si>
  <si>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</si>
  <si>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</si>
  <si>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</si>
  <si>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</si>
  <si>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January 2023 (INR in crore)</t>
  </si>
  <si>
    <t>** Data in respect Fund of Funds Domestic is shown for information only. The same is included in the respective underlying schemes.</t>
  </si>
  <si>
    <t>Fund of Funds Scheme (Domestic) **</t>
  </si>
  <si>
    <t xml:space="preserve">NEW SCHEMES LAUNCHED DURING JANUARY 2023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</si>
  <si>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</si>
  <si>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</si>
  <si>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</si>
  <si>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</si>
  <si>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</si>
  <si>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</si>
  <si>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Income/Debt Oriented Schemes</t>
  </si>
  <si>
    <t>-</t>
  </si>
  <si>
    <t>Subtotal "A"</t>
  </si>
  <si>
    <t>B. Growth/Equity Oriented Schemes</t>
  </si>
  <si>
    <t>Subtotal "B"</t>
  </si>
  <si>
    <t>C. Hybrid Schemes</t>
  </si>
  <si>
    <t>Subtotal "C"</t>
  </si>
  <si>
    <t>D. Other Schemes</t>
  </si>
  <si>
    <t>Subtotal "D"</t>
  </si>
  <si>
    <t>Total A + B + C + D</t>
  </si>
  <si>
    <t xml:space="preserve">*NEW SCHEMES LAUNCHED : </t>
  </si>
  <si>
    <t>Open End Schemes</t>
  </si>
  <si>
    <t>HDFC Long Duration Debt Fund</t>
  </si>
  <si>
    <t>TRUSTMF Corporate Bond Fund</t>
  </si>
  <si>
    <t>HSBC Multi Cap Fund</t>
  </si>
  <si>
    <t>Aditya Birla Sun Life Multi Asset Allocation Fund</t>
  </si>
  <si>
    <t>AXIS CRISIL IBX 50:50 GILT PLUS SDL JUNE 2028 INDEX FUND; BARODA BNP PARIBAS NIFTY SDL DECEMBER 2026 INDEX FUND; DSP Crisil SDL Plus G-Sec Apr 2033 50:50 Index Fund; Tata Nifty G-Sec Dec 2026 Index Fund; Tata Nifty G-Sec Dec 2029 Index Fund; UTI CRISIL SDL Maturity June 2027 Index Fund</t>
  </si>
  <si>
    <t>DSP Nifty Bank ETF; Kotak Nifty 1D Rate Liquid ETF</t>
  </si>
  <si>
    <t>Kotak FMP Series 305 and Series 306; SBI Fixed Maturity Plan (FMP)-Series 74 (1243 Days); Series 75 (366 Days) and Series 76 (1221 Days); UTI Fixed Term Income Fund – Series XXXV – III (1176 days)</t>
  </si>
  <si>
    <t>Released on 09-Feb-2023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</si>
</sst>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6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3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vertical="top" wrapText="1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43" fontId="18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0" borderId="10" xfId="18" applyFont="1" applyBorder="1" applyAlignment="1">
      <alignment horizontal="right" vertical="center"/>
    </xf>
    <xf numFmtId="164" fontId="18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0" borderId="10" xfId="18" applyNumberFormat="1" applyFont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3" fillId="0" borderId="0" xfId="0" applyFont="1"/>
    <xf numFmtId="164" fontId="0" fillId="0" borderId="0" xfId="18" applyNumberFormat="1" applyFont="1" applyFill="1"/>
    <xf numFmtId="164" fontId="24" fillId="0" borderId="0" xfId="18" applyNumberFormat="1" applyFont="1" applyFill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164" fontId="23" fillId="0" borderId="10" xfId="18" applyNumberFormat="1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164" fontId="0" fillId="0" borderId="10" xfId="18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0" fillId="0" borderId="10" xfId="18" applyNumberFormat="1" applyFont="1" applyFill="1" applyBorder="1" applyAlignment="1" quotePrefix="1">
      <alignment horizontal="right"/>
    </xf>
    <xf numFmtId="164" fontId="23" fillId="0" borderId="10" xfId="18" applyNumberFormat="1" applyFont="1" applyFill="1" applyBorder="1" applyAlignment="1" quotePrefix="1">
      <alignment horizontal="right"/>
    </xf>
    <xf numFmtId="0" fontId="0" fillId="0" borderId="12" xfId="0" applyBorder="1" applyAlignment="1">
      <alignment horizontal="left" vertical="top"/>
    </xf>
    <xf numFmtId="164" fontId="23" fillId="0" borderId="0" xfId="0" applyNumberFormat="1" applyFont="1"/>
    <xf numFmtId="0" fontId="23" fillId="0" borderId="11" xfId="0" applyFont="1" applyBorder="1"/>
    <xf numFmtId="164" fontId="0" fillId="0" borderId="10" xfId="18" applyNumberFormat="1" applyFont="1" applyFill="1" applyBorder="1"/>
    <xf numFmtId="0" fontId="0" fillId="0" borderId="13" xfId="0" applyBorder="1" applyAlignment="1">
      <alignment horizontal="left" vertical="top"/>
    </xf>
    <xf numFmtId="2" fontId="0" fillId="0" borderId="0" xfId="0" applyNumberFormat="1"/>
    <xf numFmtId="164" fontId="0" fillId="0" borderId="0" xfId="0" applyNumberFormat="1"/>
    <xf numFmtId="0" fontId="24" fillId="0" borderId="0" xfId="0" applyFont="1"/>
    <xf numFmtId="0" fontId="24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0" xfId="0" applyFont="1" applyBorder="1"/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64" fontId="0" fillId="0" borderId="0" xfId="18" applyNumberFormat="1" applyFont="1" applyFill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164" fontId="25" fillId="0" borderId="10" xfId="18" applyNumberFormat="1" applyFont="1" applyFill="1" applyBorder="1" applyAlignment="1">
      <alignment horizontal="left" vertical="top" wrapText="1"/>
    </xf>
    <xf numFmtId="164" fontId="24" fillId="0" borderId="10" xfId="18" applyNumberFormat="1" applyFont="1" applyFill="1" applyBorder="1" applyAlignment="1">
      <alignment horizontal="left" vertical="top" wrapText="1"/>
    </xf>
    <xf numFmtId="164" fontId="23" fillId="0" borderId="10" xfId="18" applyNumberFormat="1" applyFont="1" applyFill="1" applyBorder="1" applyAlignment="1">
      <alignment horizontal="center"/>
    </xf>
    <xf numFmtId="164" fontId="0" fillId="0" borderId="10" xfId="18" applyNumberFormat="1" applyFont="1" applyFill="1" applyBorder="1" applyAlignment="1">
      <alignment horizontal="left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800100</xdr:colOff>
          <xdr:row>0</xdr:row>
          <xdr:rowOff>66675</xdr:rowOff>
        </xdr:from>
        <xdr:to>
          <xdr:col>5</xdr:col>
          <xdr:colOff>209550</xdr:colOff>
          <xdr:row>0</xdr:row>
          <xdr:rowOff>561975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4.28125" style="1" customWidth="1"/>
    <col min="4" max="4" width="14.140625" style="1" customWidth="1"/>
    <col min="5" max="9" width="15.28125" style="1" bestFit="1" customWidth="1"/>
    <col min="10" max="10" width="14.42187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11" customFormat="1" ht="15">
      <c r="A6" s="9" t="s">
        <v>15</v>
      </c>
      <c r="B6" s="10" t="s">
        <v>16</v>
      </c>
      <c r="C6" s="20">
        <v>32</v>
      </c>
      <c r="D6" s="20">
        <v>623131</v>
      </c>
      <c r="E6" s="14">
        <v>401691.2033539</v>
      </c>
      <c r="F6" s="14">
        <v>405379.10162923</v>
      </c>
      <c r="G6" s="14">
        <v>-3687.89827533066</v>
      </c>
      <c r="H6" s="14">
        <v>99542.4745804</v>
      </c>
      <c r="I6" s="14">
        <v>115085.4272094</v>
      </c>
      <c r="J6" s="20">
        <v>0</v>
      </c>
      <c r="K6" s="14">
        <v>0</v>
      </c>
    </row>
    <row r="7" spans="1:11" s="11" customFormat="1" ht="15">
      <c r="A7" s="9" t="s">
        <v>17</v>
      </c>
      <c r="B7" s="10" t="s">
        <v>18</v>
      </c>
      <c r="C7" s="20">
        <v>36</v>
      </c>
      <c r="D7" s="20">
        <v>1781851</v>
      </c>
      <c r="E7" s="14">
        <v>338073.43026917</v>
      </c>
      <c r="F7" s="14">
        <v>343115.10927959</v>
      </c>
      <c r="G7" s="14">
        <v>-5041.67901041964</v>
      </c>
      <c r="H7" s="14">
        <v>395699.87475662</v>
      </c>
      <c r="I7" s="14">
        <v>457973.24990797</v>
      </c>
      <c r="J7" s="20">
        <v>0</v>
      </c>
      <c r="K7" s="14">
        <v>0</v>
      </c>
    </row>
    <row r="8" spans="1:11" s="11" customFormat="1" ht="15">
      <c r="A8" s="9" t="s">
        <v>19</v>
      </c>
      <c r="B8" s="10" t="s">
        <v>20</v>
      </c>
      <c r="C8" s="20">
        <v>25</v>
      </c>
      <c r="D8" s="20">
        <v>644605</v>
      </c>
      <c r="E8" s="14">
        <v>13773.26052218</v>
      </c>
      <c r="F8" s="14">
        <v>12008.12192556</v>
      </c>
      <c r="G8" s="14">
        <v>1765.13859662</v>
      </c>
      <c r="H8" s="14">
        <v>90803.70486374</v>
      </c>
      <c r="I8" s="14">
        <v>91696.18723717</v>
      </c>
      <c r="J8" s="20">
        <v>0</v>
      </c>
      <c r="K8" s="14">
        <v>0</v>
      </c>
    </row>
    <row r="9" spans="1:11" s="11" customFormat="1" ht="15">
      <c r="A9" s="9" t="s">
        <v>21</v>
      </c>
      <c r="B9" s="10" t="s">
        <v>22</v>
      </c>
      <c r="C9" s="20">
        <v>21</v>
      </c>
      <c r="D9" s="20">
        <v>964472</v>
      </c>
      <c r="E9" s="14">
        <v>5625.46885983</v>
      </c>
      <c r="F9" s="14">
        <v>6401.21104856</v>
      </c>
      <c r="G9" s="14">
        <v>-775.742188730001</v>
      </c>
      <c r="H9" s="14">
        <v>93644.91168143</v>
      </c>
      <c r="I9" s="14">
        <v>94340.51932101</v>
      </c>
      <c r="J9" s="20">
        <v>1</v>
      </c>
      <c r="K9" s="14">
        <v>0</v>
      </c>
    </row>
    <row r="10" spans="1:11" s="11" customFormat="1" ht="15">
      <c r="A10" s="9" t="s">
        <v>23</v>
      </c>
      <c r="B10" s="10" t="s">
        <v>24</v>
      </c>
      <c r="C10" s="20">
        <v>22</v>
      </c>
      <c r="D10" s="20">
        <v>428094</v>
      </c>
      <c r="E10" s="14">
        <v>27001.96344758</v>
      </c>
      <c r="F10" s="14">
        <v>20541.97432104</v>
      </c>
      <c r="G10" s="14">
        <v>6459.98912654002</v>
      </c>
      <c r="H10" s="14">
        <v>118387.77243153</v>
      </c>
      <c r="I10" s="14">
        <v>117967.80305826</v>
      </c>
      <c r="J10" s="20">
        <v>0</v>
      </c>
      <c r="K10" s="14">
        <v>0</v>
      </c>
    </row>
    <row r="11" spans="1:11" s="11" customFormat="1" ht="15">
      <c r="A11" s="9" t="s">
        <v>25</v>
      </c>
      <c r="B11" s="10" t="s">
        <v>26</v>
      </c>
      <c r="C11" s="20">
        <v>25</v>
      </c>
      <c r="D11" s="20">
        <v>511060</v>
      </c>
      <c r="E11" s="14">
        <v>1989.47287758</v>
      </c>
      <c r="F11" s="14">
        <v>5848.20603695</v>
      </c>
      <c r="G11" s="14">
        <v>-3858.73315936999</v>
      </c>
      <c r="H11" s="14">
        <v>90304.90617362</v>
      </c>
      <c r="I11" s="14">
        <v>93259.23758304</v>
      </c>
      <c r="J11" s="20">
        <v>0</v>
      </c>
      <c r="K11" s="14">
        <v>0</v>
      </c>
    </row>
    <row r="12" spans="1:11" s="11" customFormat="1" ht="15">
      <c r="A12" s="9" t="s">
        <v>27</v>
      </c>
      <c r="B12" s="10" t="s">
        <v>28</v>
      </c>
      <c r="C12" s="20">
        <v>15</v>
      </c>
      <c r="D12" s="20">
        <v>253176</v>
      </c>
      <c r="E12" s="14">
        <v>424.34786173</v>
      </c>
      <c r="F12" s="14">
        <v>500.652633469999</v>
      </c>
      <c r="G12" s="14">
        <v>-76.3047717399995</v>
      </c>
      <c r="H12" s="14">
        <v>26112.38761447</v>
      </c>
      <c r="I12" s="14">
        <v>26097.870587</v>
      </c>
      <c r="J12" s="20">
        <v>3</v>
      </c>
      <c r="K12" s="14">
        <v>0</v>
      </c>
    </row>
    <row r="13" spans="1:11" s="11" customFormat="1" ht="15">
      <c r="A13" s="9" t="s">
        <v>29</v>
      </c>
      <c r="B13" s="10" t="s">
        <v>30</v>
      </c>
      <c r="C13" s="20">
        <v>12</v>
      </c>
      <c r="D13" s="20">
        <v>106677</v>
      </c>
      <c r="E13" s="14">
        <v>65.14274468</v>
      </c>
      <c r="F13" s="14">
        <v>71.89493247</v>
      </c>
      <c r="G13" s="14">
        <v>-6.75218778999999</v>
      </c>
      <c r="H13" s="14">
        <v>8850.88350248</v>
      </c>
      <c r="I13" s="14">
        <v>8849.54195746</v>
      </c>
      <c r="J13" s="20">
        <v>0</v>
      </c>
      <c r="K13" s="14">
        <v>0</v>
      </c>
    </row>
    <row r="14" spans="1:11" s="11" customFormat="1" ht="15">
      <c r="A14" s="9" t="s">
        <v>31</v>
      </c>
      <c r="B14" s="10" t="s">
        <v>32</v>
      </c>
      <c r="C14" s="20">
        <v>6</v>
      </c>
      <c r="D14" s="20">
        <v>39497</v>
      </c>
      <c r="E14" s="14">
        <v>269.53312207</v>
      </c>
      <c r="F14" s="14">
        <v>29.19685624</v>
      </c>
      <c r="G14" s="14">
        <v>240.33626583</v>
      </c>
      <c r="H14" s="14">
        <v>3718.67839142</v>
      </c>
      <c r="I14" s="14">
        <v>3580.46272461</v>
      </c>
      <c r="J14" s="20">
        <v>0</v>
      </c>
      <c r="K14" s="14">
        <v>0</v>
      </c>
    </row>
    <row r="15" spans="1:11" s="11" customFormat="1" ht="15">
      <c r="A15" s="9" t="s">
        <v>33</v>
      </c>
      <c r="B15" s="10" t="s">
        <v>34</v>
      </c>
      <c r="C15" s="20">
        <v>22</v>
      </c>
      <c r="D15" s="20">
        <v>219116</v>
      </c>
      <c r="E15" s="14">
        <v>547.9145245</v>
      </c>
      <c r="F15" s="14">
        <v>494.73678395</v>
      </c>
      <c r="G15" s="14">
        <v>53.1777405499997</v>
      </c>
      <c r="H15" s="14">
        <v>22832.70150085</v>
      </c>
      <c r="I15" s="14">
        <v>22677.53549668</v>
      </c>
      <c r="J15" s="20">
        <v>0</v>
      </c>
      <c r="K15" s="14">
        <v>0</v>
      </c>
    </row>
    <row r="16" spans="1:11" s="11" customFormat="1" ht="15">
      <c r="A16" s="9" t="s">
        <v>35</v>
      </c>
      <c r="B16" s="10" t="s">
        <v>36</v>
      </c>
      <c r="C16" s="20">
        <v>21</v>
      </c>
      <c r="D16" s="20">
        <v>611046</v>
      </c>
      <c r="E16" s="14">
        <v>3151.10521891</v>
      </c>
      <c r="F16" s="14">
        <v>5484.54096584</v>
      </c>
      <c r="G16" s="14">
        <v>-2333.43574693</v>
      </c>
      <c r="H16" s="14">
        <v>113809.54104563</v>
      </c>
      <c r="I16" s="14">
        <v>116184.65602886</v>
      </c>
      <c r="J16" s="20">
        <v>0</v>
      </c>
      <c r="K16" s="14">
        <v>0</v>
      </c>
    </row>
    <row r="17" spans="1:11" s="11" customFormat="1" ht="15">
      <c r="A17" s="9" t="s">
        <v>37</v>
      </c>
      <c r="B17" s="10" t="s">
        <v>38</v>
      </c>
      <c r="C17" s="20">
        <v>15</v>
      </c>
      <c r="D17" s="20">
        <v>249244</v>
      </c>
      <c r="E17" s="14">
        <v>273.31539844</v>
      </c>
      <c r="F17" s="14">
        <v>722.58201072</v>
      </c>
      <c r="G17" s="14">
        <v>-449.266612279999</v>
      </c>
      <c r="H17" s="14">
        <v>25018.15602036</v>
      </c>
      <c r="I17" s="14">
        <v>25289.59087497</v>
      </c>
      <c r="J17" s="20">
        <v>3</v>
      </c>
      <c r="K17" s="14">
        <v>0</v>
      </c>
    </row>
    <row r="18" spans="1:11" s="11" customFormat="1" ht="15">
      <c r="A18" s="9" t="s">
        <v>39</v>
      </c>
      <c r="B18" s="10" t="s">
        <v>40</v>
      </c>
      <c r="C18" s="20">
        <v>23</v>
      </c>
      <c r="D18" s="20">
        <v>300675</v>
      </c>
      <c r="E18" s="14">
        <v>1442.39458329</v>
      </c>
      <c r="F18" s="14">
        <v>2615.29641812</v>
      </c>
      <c r="G18" s="14">
        <v>-1172.90183483</v>
      </c>
      <c r="H18" s="14">
        <v>73408.70600073</v>
      </c>
      <c r="I18" s="14">
        <v>74609.55004443</v>
      </c>
      <c r="J18" s="20">
        <v>0</v>
      </c>
      <c r="K18" s="14">
        <v>0</v>
      </c>
    </row>
    <row r="19" spans="1:11" s="11" customFormat="1" ht="15">
      <c r="A19" s="9" t="s">
        <v>41</v>
      </c>
      <c r="B19" s="10" t="s">
        <v>42</v>
      </c>
      <c r="C19" s="20">
        <v>22</v>
      </c>
      <c r="D19" s="20">
        <v>170646</v>
      </c>
      <c r="E19" s="14">
        <v>400.76693881</v>
      </c>
      <c r="F19" s="14">
        <v>457.66811256</v>
      </c>
      <c r="G19" s="14">
        <v>-56.90117375</v>
      </c>
      <c r="H19" s="14">
        <v>16329.91319047</v>
      </c>
      <c r="I19" s="14">
        <v>16423.90790833</v>
      </c>
      <c r="J19" s="20">
        <v>0</v>
      </c>
      <c r="K19" s="14">
        <v>0</v>
      </c>
    </row>
    <row r="20" spans="1:11" s="11" customFormat="1" ht="15">
      <c r="A20" s="9" t="s">
        <v>43</v>
      </c>
      <c r="B20" s="10" t="s">
        <v>44</v>
      </c>
      <c r="C20" s="20">
        <v>5</v>
      </c>
      <c r="D20" s="20">
        <v>41972</v>
      </c>
      <c r="E20" s="14">
        <v>84.3561063499999</v>
      </c>
      <c r="F20" s="14">
        <v>21.9507601800001</v>
      </c>
      <c r="G20" s="14">
        <v>62.4053461699998</v>
      </c>
      <c r="H20" s="14">
        <v>1660.63536599</v>
      </c>
      <c r="I20" s="14">
        <v>1615.89389077</v>
      </c>
      <c r="J20" s="20">
        <v>0</v>
      </c>
      <c r="K20" s="14">
        <v>0</v>
      </c>
    </row>
    <row r="21" spans="1:11" s="11" customFormat="1" ht="15">
      <c r="A21" s="9" t="s">
        <v>45</v>
      </c>
      <c r="B21" s="10" t="s">
        <v>46</v>
      </c>
      <c r="C21" s="20">
        <v>12</v>
      </c>
      <c r="D21" s="20">
        <v>243940</v>
      </c>
      <c r="E21" s="14">
        <v>2309.08105372</v>
      </c>
      <c r="F21" s="14">
        <v>3746.66365249</v>
      </c>
      <c r="G21" s="14">
        <v>-1437.58259877</v>
      </c>
      <c r="H21" s="14">
        <v>57660.85926057</v>
      </c>
      <c r="I21" s="14">
        <v>58285.62387256</v>
      </c>
      <c r="J21" s="20">
        <v>0</v>
      </c>
      <c r="K21" s="14">
        <v>0</v>
      </c>
    </row>
    <row r="22" spans="1:11" ht="30">
      <c r="A22" s="6" t="s">
        <v>47</v>
      </c>
      <c r="B22" s="12" t="s">
        <v>48</v>
      </c>
      <c r="C22" s="21">
        <f>SUM($C$6:$C$21)</f>
        <v>314</v>
      </c>
      <c r="D22" s="21">
        <f>SUM($D$6:$D$21)</f>
        <v>7189202</v>
      </c>
      <c r="E22" s="15">
        <f>SUM($E$6:$E$21)</f>
        <v>797122.7568827402</v>
      </c>
      <c r="F22" s="15">
        <f>SUM($F$6:$F$21)</f>
        <v>807438.9073669701</v>
      </c>
      <c r="G22" s="15">
        <f>SUM($G$6:$G$21)</f>
        <v>-10316.150484230271</v>
      </c>
      <c r="H22" s="15">
        <f>SUM($H$6:$H$21)</f>
        <v>1237786.1063803101</v>
      </c>
      <c r="I22" s="15">
        <f>SUM($I$6:$I$21)</f>
        <v>1323937.05770252</v>
      </c>
      <c r="J22" s="21">
        <f>SUM($J$6:$J$21)</f>
        <v>7</v>
      </c>
      <c r="K22" s="15">
        <f>SUM($K$6:$K$21)</f>
        <v>0</v>
      </c>
    </row>
    <row r="23" spans="1:11" ht="15">
      <c r="A23" s="8"/>
      <c r="B23" s="5" t="s">
        <v>47</v>
      </c>
      <c r="C23" s="22"/>
      <c r="D23" s="22"/>
      <c r="E23" s="16"/>
      <c r="F23" s="16"/>
      <c r="G23" s="16"/>
      <c r="H23" s="16"/>
      <c r="I23" s="16"/>
      <c r="J23" s="22"/>
      <c r="K23" s="16"/>
    </row>
    <row r="24" spans="1:11" ht="15.75">
      <c r="A24" s="2" t="s">
        <v>49</v>
      </c>
      <c r="B24" s="3" t="s">
        <v>50</v>
      </c>
      <c r="C24" s="22"/>
      <c r="D24" s="22"/>
      <c r="E24" s="16"/>
      <c r="F24" s="16"/>
      <c r="G24" s="16"/>
      <c r="H24" s="16"/>
      <c r="I24" s="16"/>
      <c r="J24" s="22"/>
      <c r="K24" s="16"/>
    </row>
    <row r="25" spans="1:11" s="11" customFormat="1" ht="15">
      <c r="A25" s="9" t="s">
        <v>15</v>
      </c>
      <c r="B25" s="10" t="s">
        <v>51</v>
      </c>
      <c r="C25" s="20">
        <v>17</v>
      </c>
      <c r="D25" s="20">
        <v>3922006</v>
      </c>
      <c r="E25" s="14">
        <v>2713.74832742</v>
      </c>
      <c r="F25" s="14">
        <v>940.72465555</v>
      </c>
      <c r="G25" s="14">
        <v>1773.02367187</v>
      </c>
      <c r="H25" s="14">
        <v>66099.73893722</v>
      </c>
      <c r="I25" s="14">
        <v>65572.4315082</v>
      </c>
      <c r="J25" s="20">
        <v>0</v>
      </c>
      <c r="K25" s="14">
        <v>0</v>
      </c>
    </row>
    <row r="26" spans="1:11" s="11" customFormat="1" ht="15">
      <c r="A26" s="9" t="s">
        <v>17</v>
      </c>
      <c r="B26" s="10" t="s">
        <v>52</v>
      </c>
      <c r="C26" s="20">
        <v>31</v>
      </c>
      <c r="D26" s="20">
        <v>12945224</v>
      </c>
      <c r="E26" s="14">
        <v>3296.24226014</v>
      </c>
      <c r="F26" s="14">
        <v>2580.26057918</v>
      </c>
      <c r="G26" s="14">
        <v>715.981680959998</v>
      </c>
      <c r="H26" s="14">
        <v>238101.30788881</v>
      </c>
      <c r="I26" s="14">
        <v>241392.09020059</v>
      </c>
      <c r="J26" s="20">
        <v>0</v>
      </c>
      <c r="K26" s="14">
        <v>0</v>
      </c>
    </row>
    <row r="27" spans="1:11" s="11" customFormat="1" ht="15">
      <c r="A27" s="9" t="s">
        <v>19</v>
      </c>
      <c r="B27" s="10" t="s">
        <v>53</v>
      </c>
      <c r="C27" s="20">
        <v>26</v>
      </c>
      <c r="D27" s="20">
        <v>7675827</v>
      </c>
      <c r="E27" s="14">
        <v>3077.54636519</v>
      </c>
      <c r="F27" s="14">
        <v>1175.55486712</v>
      </c>
      <c r="G27" s="14">
        <v>1901.99149807</v>
      </c>
      <c r="H27" s="14">
        <v>126580.52929392</v>
      </c>
      <c r="I27" s="14">
        <v>127375.54226883</v>
      </c>
      <c r="J27" s="20">
        <v>0</v>
      </c>
      <c r="K27" s="14">
        <v>0</v>
      </c>
    </row>
    <row r="28" spans="1:11" s="11" customFormat="1" ht="15">
      <c r="A28" s="9" t="s">
        <v>21</v>
      </c>
      <c r="B28" s="10" t="s">
        <v>54</v>
      </c>
      <c r="C28" s="20">
        <v>29</v>
      </c>
      <c r="D28" s="20">
        <v>10369025</v>
      </c>
      <c r="E28" s="14">
        <v>3563.13058607</v>
      </c>
      <c r="F28" s="14">
        <v>1935.07038758</v>
      </c>
      <c r="G28" s="14">
        <v>1628.06019848999</v>
      </c>
      <c r="H28" s="14">
        <v>183062.72162993</v>
      </c>
      <c r="I28" s="14">
        <v>183816.94481733</v>
      </c>
      <c r="J28" s="20">
        <v>0</v>
      </c>
      <c r="K28" s="14">
        <v>0</v>
      </c>
    </row>
    <row r="29" spans="1:11" s="11" customFormat="1" ht="15">
      <c r="A29" s="9" t="s">
        <v>23</v>
      </c>
      <c r="B29" s="10" t="s">
        <v>55</v>
      </c>
      <c r="C29" s="20">
        <v>24</v>
      </c>
      <c r="D29" s="20">
        <v>10430356</v>
      </c>
      <c r="E29" s="14">
        <v>3491.34894553</v>
      </c>
      <c r="F29" s="14">
        <v>1235.49455187</v>
      </c>
      <c r="G29" s="14">
        <v>2255.85439366</v>
      </c>
      <c r="H29" s="14">
        <v>130890.11509156</v>
      </c>
      <c r="I29" s="14">
        <v>130535.39021168</v>
      </c>
      <c r="J29" s="20">
        <v>0</v>
      </c>
      <c r="K29" s="14">
        <v>0</v>
      </c>
    </row>
    <row r="30" spans="1:11" s="11" customFormat="1" ht="15">
      <c r="A30" s="9" t="s">
        <v>25</v>
      </c>
      <c r="B30" s="10" t="s">
        <v>56</v>
      </c>
      <c r="C30" s="20">
        <v>8</v>
      </c>
      <c r="D30" s="20">
        <v>594130</v>
      </c>
      <c r="E30" s="14">
        <v>123.0047694</v>
      </c>
      <c r="F30" s="14">
        <v>120.82595656</v>
      </c>
      <c r="G30" s="14">
        <v>2.17881283999986</v>
      </c>
      <c r="H30" s="14">
        <v>10251.97599852</v>
      </c>
      <c r="I30" s="14">
        <v>10280.23742368</v>
      </c>
      <c r="J30" s="20">
        <v>0</v>
      </c>
      <c r="K30" s="14">
        <v>0</v>
      </c>
    </row>
    <row r="31" spans="1:11" s="11" customFormat="1" ht="15">
      <c r="A31" s="9" t="s">
        <v>27</v>
      </c>
      <c r="B31" s="10" t="s">
        <v>57</v>
      </c>
      <c r="C31" s="20">
        <v>22</v>
      </c>
      <c r="D31" s="20">
        <v>4535765</v>
      </c>
      <c r="E31" s="14">
        <v>1477.97687293</v>
      </c>
      <c r="F31" s="14">
        <v>714.68609623</v>
      </c>
      <c r="G31" s="14">
        <v>763.2907767</v>
      </c>
      <c r="H31" s="14">
        <v>90344.89825436</v>
      </c>
      <c r="I31" s="14">
        <v>90825.99543764</v>
      </c>
      <c r="J31" s="20">
        <v>0</v>
      </c>
      <c r="K31" s="14">
        <v>0</v>
      </c>
    </row>
    <row r="32" spans="1:11" s="11" customFormat="1" ht="15">
      <c r="A32" s="9" t="s">
        <v>29</v>
      </c>
      <c r="B32" s="10" t="s">
        <v>58</v>
      </c>
      <c r="C32" s="20">
        <v>26</v>
      </c>
      <c r="D32" s="20">
        <v>5322806</v>
      </c>
      <c r="E32" s="14">
        <v>1704.29205667</v>
      </c>
      <c r="F32" s="14">
        <v>1520.97943737</v>
      </c>
      <c r="G32" s="14">
        <v>183.312619299999</v>
      </c>
      <c r="H32" s="14">
        <v>100330.57683024</v>
      </c>
      <c r="I32" s="14">
        <v>101855.15270116</v>
      </c>
      <c r="J32" s="20">
        <v>0</v>
      </c>
      <c r="K32" s="14">
        <v>0</v>
      </c>
    </row>
    <row r="33" spans="1:11" s="11" customFormat="1" ht="15">
      <c r="A33" s="9" t="s">
        <v>31</v>
      </c>
      <c r="B33" s="10" t="s">
        <v>59</v>
      </c>
      <c r="C33" s="20">
        <v>123</v>
      </c>
      <c r="D33" s="20">
        <v>12994142</v>
      </c>
      <c r="E33" s="14">
        <v>3678.73759122</v>
      </c>
      <c r="F33" s="14">
        <v>2775.54913732</v>
      </c>
      <c r="G33" s="14">
        <v>903.188453899998</v>
      </c>
      <c r="H33" s="14">
        <v>167665.77067721</v>
      </c>
      <c r="I33" s="14">
        <v>168481.98159609</v>
      </c>
      <c r="J33" s="20">
        <v>0</v>
      </c>
      <c r="K33" s="14">
        <v>0</v>
      </c>
    </row>
    <row r="34" spans="1:11" s="11" customFormat="1" ht="15">
      <c r="A34" s="9" t="s">
        <v>33</v>
      </c>
      <c r="B34" s="10" t="s">
        <v>60</v>
      </c>
      <c r="C34" s="20">
        <v>42</v>
      </c>
      <c r="D34" s="20">
        <v>14830370</v>
      </c>
      <c r="E34" s="14">
        <v>2739.16200794</v>
      </c>
      <c r="F34" s="14">
        <v>1325.16118681</v>
      </c>
      <c r="G34" s="14">
        <v>1414.00082113</v>
      </c>
      <c r="H34" s="14">
        <v>151166.640001</v>
      </c>
      <c r="I34" s="14">
        <v>153294.46586017</v>
      </c>
      <c r="J34" s="20">
        <v>0</v>
      </c>
      <c r="K34" s="14">
        <v>0</v>
      </c>
    </row>
    <row r="35" spans="1:11" s="11" customFormat="1" ht="15">
      <c r="A35" s="9" t="s">
        <v>35</v>
      </c>
      <c r="B35" s="10" t="s">
        <v>61</v>
      </c>
      <c r="C35" s="20">
        <v>33</v>
      </c>
      <c r="D35" s="20">
        <v>12587368</v>
      </c>
      <c r="E35" s="14">
        <v>3567.88758463</v>
      </c>
      <c r="F35" s="14">
        <v>2562.26449371</v>
      </c>
      <c r="G35" s="14">
        <v>1005.62309092</v>
      </c>
      <c r="H35" s="14">
        <v>241786.88003773</v>
      </c>
      <c r="I35" s="14">
        <v>244240.64367725</v>
      </c>
      <c r="J35" s="20">
        <v>0</v>
      </c>
      <c r="K35" s="14">
        <v>0</v>
      </c>
    </row>
    <row r="36" spans="1:11" ht="15">
      <c r="A36" s="6" t="s">
        <v>47</v>
      </c>
      <c r="B36" s="6" t="s">
        <v>62</v>
      </c>
      <c r="C36" s="21">
        <f>SUM($C$25:$C$35)</f>
        <v>381</v>
      </c>
      <c r="D36" s="21">
        <f>SUM($D$25:$D$35)</f>
        <v>96207019</v>
      </c>
      <c r="E36" s="15">
        <f>SUM($E$25:$E$35)</f>
        <v>29433.077367140002</v>
      </c>
      <c r="F36" s="15">
        <f>SUM($F$25:$F$35)</f>
        <v>16886.5713493</v>
      </c>
      <c r="G36" s="15">
        <f>SUM($G$25:$G$35)</f>
        <v>12546.506017839985</v>
      </c>
      <c r="H36" s="15">
        <f>SUM($H$25:$H$35)</f>
        <v>1506281.1546405</v>
      </c>
      <c r="I36" s="15">
        <f>SUM($I$25:$I$35)</f>
        <v>1517670.87570262</v>
      </c>
      <c r="J36" s="21">
        <f>SUM($J$25:$J$35)</f>
        <v>0</v>
      </c>
      <c r="K36" s="15">
        <f>SUM($K$25:$K$35)</f>
        <v>0</v>
      </c>
    </row>
    <row r="37" spans="1:11" ht="15">
      <c r="A37" s="8"/>
      <c r="B37" s="5" t="s">
        <v>47</v>
      </c>
      <c r="C37" s="22"/>
      <c r="D37" s="22"/>
      <c r="E37" s="16"/>
      <c r="F37" s="16"/>
      <c r="G37" s="16"/>
      <c r="H37" s="16"/>
      <c r="I37" s="16"/>
      <c r="J37" s="22"/>
      <c r="K37" s="16"/>
    </row>
    <row r="38" spans="1:11" ht="15.75">
      <c r="A38" s="2" t="s">
        <v>63</v>
      </c>
      <c r="B38" s="3" t="s">
        <v>64</v>
      </c>
      <c r="C38" s="22"/>
      <c r="D38" s="22"/>
      <c r="E38" s="16"/>
      <c r="F38" s="16"/>
      <c r="G38" s="16"/>
      <c r="H38" s="16"/>
      <c r="I38" s="16"/>
      <c r="J38" s="22"/>
      <c r="K38" s="16"/>
    </row>
    <row r="39" spans="1:11" s="11" customFormat="1" ht="15">
      <c r="A39" s="9" t="s">
        <v>15</v>
      </c>
      <c r="B39" s="10" t="s">
        <v>65</v>
      </c>
      <c r="C39" s="20">
        <v>20</v>
      </c>
      <c r="D39" s="20">
        <v>519088</v>
      </c>
      <c r="E39" s="14">
        <v>539.11913938</v>
      </c>
      <c r="F39" s="14">
        <v>428.95303363</v>
      </c>
      <c r="G39" s="14">
        <v>110.16610575</v>
      </c>
      <c r="H39" s="14">
        <v>22839.84119721</v>
      </c>
      <c r="I39" s="14">
        <v>22929.89334034</v>
      </c>
      <c r="J39" s="20">
        <v>1</v>
      </c>
      <c r="K39" s="14">
        <v>0</v>
      </c>
    </row>
    <row r="40" spans="1:11" s="11" customFormat="1" ht="15">
      <c r="A40" s="9" t="s">
        <v>17</v>
      </c>
      <c r="B40" s="10" t="s">
        <v>66</v>
      </c>
      <c r="C40" s="20">
        <v>31</v>
      </c>
      <c r="D40" s="20">
        <v>5306549</v>
      </c>
      <c r="E40" s="14">
        <v>2350.53954438</v>
      </c>
      <c r="F40" s="14">
        <v>1896.42445319</v>
      </c>
      <c r="G40" s="14">
        <v>454.11509119</v>
      </c>
      <c r="H40" s="14">
        <v>155605.85532761</v>
      </c>
      <c r="I40" s="14">
        <v>157862.52577516</v>
      </c>
      <c r="J40" s="20">
        <v>2</v>
      </c>
      <c r="K40" s="14">
        <v>9.3273</v>
      </c>
    </row>
    <row r="41" spans="1:11" s="11" customFormat="1" ht="15">
      <c r="A41" s="9" t="s">
        <v>19</v>
      </c>
      <c r="B41" s="10" t="s">
        <v>67</v>
      </c>
      <c r="C41" s="20">
        <v>27</v>
      </c>
      <c r="D41" s="20">
        <v>4433648</v>
      </c>
      <c r="E41" s="14">
        <v>3063.46424874</v>
      </c>
      <c r="F41" s="14">
        <v>3281.28931968</v>
      </c>
      <c r="G41" s="14">
        <v>-217.825070939998</v>
      </c>
      <c r="H41" s="14">
        <v>192687.82077097</v>
      </c>
      <c r="I41" s="14">
        <v>195241.44893018</v>
      </c>
      <c r="J41" s="20">
        <v>0</v>
      </c>
      <c r="K41" s="14">
        <v>0</v>
      </c>
    </row>
    <row r="42" spans="1:11" s="11" customFormat="1" ht="15">
      <c r="A42" s="9" t="s">
        <v>21</v>
      </c>
      <c r="B42" s="10" t="s">
        <v>68</v>
      </c>
      <c r="C42" s="20">
        <v>11</v>
      </c>
      <c r="D42" s="20">
        <v>1005254</v>
      </c>
      <c r="E42" s="14">
        <v>2489.82570985</v>
      </c>
      <c r="F42" s="14">
        <v>308.13286783</v>
      </c>
      <c r="G42" s="14">
        <v>2181.69284202</v>
      </c>
      <c r="H42" s="14">
        <v>25933.9946443</v>
      </c>
      <c r="I42" s="14">
        <v>25537.3068124</v>
      </c>
      <c r="J42" s="20">
        <v>0</v>
      </c>
      <c r="K42" s="14">
        <v>0</v>
      </c>
    </row>
    <row r="43" spans="1:11" s="11" customFormat="1" ht="15">
      <c r="A43" s="9" t="s">
        <v>23</v>
      </c>
      <c r="B43" s="10" t="s">
        <v>69</v>
      </c>
      <c r="C43" s="20">
        <v>26</v>
      </c>
      <c r="D43" s="20">
        <v>462351</v>
      </c>
      <c r="E43" s="14">
        <v>7298.17006515</v>
      </c>
      <c r="F43" s="14">
        <v>5243.58336444999</v>
      </c>
      <c r="G43" s="14">
        <v>2054.58670070001</v>
      </c>
      <c r="H43" s="14">
        <v>76803.13823041</v>
      </c>
      <c r="I43" s="14">
        <v>89624.45374691</v>
      </c>
      <c r="J43" s="20">
        <v>0</v>
      </c>
      <c r="K43" s="14">
        <v>0</v>
      </c>
    </row>
    <row r="44" spans="1:11" s="11" customFormat="1" ht="15">
      <c r="A44" s="9" t="s">
        <v>25</v>
      </c>
      <c r="B44" s="10" t="s">
        <v>70</v>
      </c>
      <c r="C44" s="20">
        <v>22</v>
      </c>
      <c r="D44" s="20">
        <v>363281</v>
      </c>
      <c r="E44" s="14">
        <v>451.80557095</v>
      </c>
      <c r="F44" s="14">
        <v>542.57390406</v>
      </c>
      <c r="G44" s="14">
        <v>-90.7683331099997</v>
      </c>
      <c r="H44" s="14">
        <v>16748.80469429</v>
      </c>
      <c r="I44" s="14">
        <v>17482.98697652</v>
      </c>
      <c r="J44" s="20">
        <v>2</v>
      </c>
      <c r="K44" s="14">
        <v>25.8129</v>
      </c>
    </row>
    <row r="45" spans="1:11" ht="15">
      <c r="A45" s="6" t="s">
        <v>47</v>
      </c>
      <c r="B45" s="6" t="s">
        <v>71</v>
      </c>
      <c r="C45" s="21">
        <f>SUM($C$39:$C$44)</f>
        <v>137</v>
      </c>
      <c r="D45" s="21">
        <f>SUM($D$39:$D$44)</f>
        <v>12090171</v>
      </c>
      <c r="E45" s="15">
        <f>SUM($E$39:$E$44)</f>
        <v>16192.92427845</v>
      </c>
      <c r="F45" s="15">
        <f>SUM($F$39:$F$44)</f>
        <v>11700.95694283999</v>
      </c>
      <c r="G45" s="15">
        <f>SUM($G$39:$G$44)</f>
        <v>4491.967335610012</v>
      </c>
      <c r="H45" s="15">
        <f>SUM($H$39:$H$44)</f>
        <v>490619.45486479</v>
      </c>
      <c r="I45" s="15">
        <f>SUM($I$39:$I$44)</f>
        <v>508678.61558150995</v>
      </c>
      <c r="J45" s="21">
        <f>SUM($J$39:$J$44)</f>
        <v>5</v>
      </c>
      <c r="K45" s="15">
        <f>SUM($K$39:$K$44)</f>
        <v>35.1402</v>
      </c>
    </row>
    <row r="46" spans="1:11" ht="15">
      <c r="A46" s="8"/>
      <c r="B46" s="5" t="s">
        <v>47</v>
      </c>
      <c r="C46" s="22"/>
      <c r="D46" s="22"/>
      <c r="E46" s="16"/>
      <c r="F46" s="16"/>
      <c r="G46" s="16"/>
      <c r="H46" s="16"/>
      <c r="I46" s="16"/>
      <c r="J46" s="22"/>
      <c r="K46" s="16"/>
    </row>
    <row r="47" spans="1:11" ht="15.75">
      <c r="A47" s="2" t="s">
        <v>72</v>
      </c>
      <c r="B47" s="3" t="s">
        <v>73</v>
      </c>
      <c r="C47" s="22"/>
      <c r="D47" s="22"/>
      <c r="E47" s="16"/>
      <c r="F47" s="16"/>
      <c r="G47" s="16"/>
      <c r="H47" s="16"/>
      <c r="I47" s="16"/>
      <c r="J47" s="22"/>
      <c r="K47" s="16"/>
    </row>
    <row r="48" spans="1:11" s="11" customFormat="1" ht="15">
      <c r="A48" s="9" t="s">
        <v>15</v>
      </c>
      <c r="B48" s="10" t="s">
        <v>74</v>
      </c>
      <c r="C48" s="20">
        <v>26</v>
      </c>
      <c r="D48" s="20">
        <v>2747498</v>
      </c>
      <c r="E48" s="14">
        <v>240.61435647</v>
      </c>
      <c r="F48" s="14">
        <v>122.35984492</v>
      </c>
      <c r="G48" s="14">
        <v>118.25451155</v>
      </c>
      <c r="H48" s="14">
        <v>17790.55702388</v>
      </c>
      <c r="I48" s="14">
        <v>17941.67318</v>
      </c>
      <c r="J48" s="20">
        <v>0</v>
      </c>
      <c r="K48" s="14">
        <v>0</v>
      </c>
    </row>
    <row r="49" spans="1:11" s="11" customFormat="1" ht="15">
      <c r="A49" s="9" t="s">
        <v>17</v>
      </c>
      <c r="B49" s="10" t="s">
        <v>75</v>
      </c>
      <c r="C49" s="20">
        <v>10</v>
      </c>
      <c r="D49" s="20">
        <v>2920516</v>
      </c>
      <c r="E49" s="14">
        <v>119.4129548</v>
      </c>
      <c r="F49" s="14">
        <v>48.25346794</v>
      </c>
      <c r="G49" s="14">
        <v>71.15948686</v>
      </c>
      <c r="H49" s="14">
        <v>14155.1595322</v>
      </c>
      <c r="I49" s="14">
        <v>14211.4554553</v>
      </c>
      <c r="J49" s="20">
        <v>0</v>
      </c>
      <c r="K49" s="14">
        <v>0</v>
      </c>
    </row>
    <row r="50" spans="1:11" ht="15">
      <c r="A50" s="6" t="s">
        <v>47</v>
      </c>
      <c r="B50" s="6" t="s">
        <v>76</v>
      </c>
      <c r="C50" s="21">
        <f>SUM($C$48:$C$49)</f>
        <v>36</v>
      </c>
      <c r="D50" s="21">
        <f>SUM($D$48:$D$49)</f>
        <v>5668014</v>
      </c>
      <c r="E50" s="15">
        <f>SUM($E$48:$E$49)</f>
        <v>360.02731127</v>
      </c>
      <c r="F50" s="15">
        <f>SUM($F$48:$F$49)</f>
        <v>170.61331286</v>
      </c>
      <c r="G50" s="15">
        <f>SUM($G$48:$G$49)</f>
        <v>189.41399841</v>
      </c>
      <c r="H50" s="15">
        <f>SUM($H$48:$H$49)</f>
        <v>31945.71655608</v>
      </c>
      <c r="I50" s="15">
        <f>SUM($I$48:$I$49)</f>
        <v>32153.128635300003</v>
      </c>
      <c r="J50" s="21">
        <f>SUM($J$48:$J$49)</f>
        <v>0</v>
      </c>
      <c r="K50" s="15">
        <f>SUM($K$48:$K$49)</f>
        <v>0</v>
      </c>
    </row>
    <row r="51" spans="1:11" ht="15">
      <c r="A51" s="8"/>
      <c r="B51" s="5" t="s">
        <v>47</v>
      </c>
      <c r="C51" s="22"/>
      <c r="D51" s="22"/>
      <c r="E51" s="16"/>
      <c r="F51" s="16"/>
      <c r="G51" s="16"/>
      <c r="H51" s="16"/>
      <c r="I51" s="16"/>
      <c r="J51" s="22"/>
      <c r="K51" s="16"/>
    </row>
    <row r="52" spans="1:11" ht="15.75">
      <c r="A52" s="2" t="s">
        <v>77</v>
      </c>
      <c r="B52" s="3" t="s">
        <v>78</v>
      </c>
      <c r="C52" s="22"/>
      <c r="D52" s="22"/>
      <c r="E52" s="16"/>
      <c r="F52" s="16"/>
      <c r="G52" s="16"/>
      <c r="H52" s="16"/>
      <c r="I52" s="16"/>
      <c r="J52" s="22"/>
      <c r="K52" s="16"/>
    </row>
    <row r="53" spans="1:11" s="11" customFormat="1" ht="15">
      <c r="A53" s="9" t="s">
        <v>15</v>
      </c>
      <c r="B53" s="10" t="s">
        <v>79</v>
      </c>
      <c r="C53" s="20">
        <v>152</v>
      </c>
      <c r="D53" s="20">
        <v>3389328</v>
      </c>
      <c r="E53" s="14">
        <v>7803.65433079</v>
      </c>
      <c r="F53" s="14">
        <v>1990.49358273</v>
      </c>
      <c r="G53" s="14">
        <v>5813.16074806</v>
      </c>
      <c r="H53" s="14">
        <v>133772.44685185</v>
      </c>
      <c r="I53" s="14">
        <v>131555.85798309</v>
      </c>
      <c r="J53" s="20">
        <v>0</v>
      </c>
      <c r="K53" s="14">
        <v>0</v>
      </c>
    </row>
    <row r="54" spans="1:11" s="11" customFormat="1" ht="15">
      <c r="A54" s="9" t="s">
        <v>17</v>
      </c>
      <c r="B54" s="10" t="s">
        <v>80</v>
      </c>
      <c r="C54" s="20">
        <v>11</v>
      </c>
      <c r="D54" s="20">
        <v>4673999</v>
      </c>
      <c r="E54" s="14">
        <v>260.82801136</v>
      </c>
      <c r="F54" s="14">
        <v>460.26203079</v>
      </c>
      <c r="G54" s="14">
        <v>-199.43401943</v>
      </c>
      <c r="H54" s="14">
        <v>21835.91612864</v>
      </c>
      <c r="I54" s="14">
        <v>21842.38330048</v>
      </c>
      <c r="J54" s="20">
        <v>0</v>
      </c>
      <c r="K54" s="14">
        <v>0</v>
      </c>
    </row>
    <row r="55" spans="1:11" s="11" customFormat="1" ht="15">
      <c r="A55" s="9" t="s">
        <v>19</v>
      </c>
      <c r="B55" s="10" t="s">
        <v>81</v>
      </c>
      <c r="C55" s="20">
        <v>152</v>
      </c>
      <c r="D55" s="20">
        <v>11854687</v>
      </c>
      <c r="E55" s="14">
        <v>14960.48678889</v>
      </c>
      <c r="F55" s="14">
        <v>16669.446534</v>
      </c>
      <c r="G55" s="14">
        <v>-1708.95974510999</v>
      </c>
      <c r="H55" s="14">
        <v>487067.47784498</v>
      </c>
      <c r="I55" s="14">
        <v>492481.71140415</v>
      </c>
      <c r="J55" s="20">
        <v>0</v>
      </c>
      <c r="K55" s="14">
        <v>0</v>
      </c>
    </row>
    <row r="56" spans="1:11" s="11" customFormat="1" ht="15">
      <c r="A56" s="9" t="s">
        <v>21</v>
      </c>
      <c r="B56" s="10" t="s">
        <v>82</v>
      </c>
      <c r="C56" s="20">
        <v>49</v>
      </c>
      <c r="D56" s="20">
        <v>1257035</v>
      </c>
      <c r="E56" s="14">
        <v>579.2990887</v>
      </c>
      <c r="F56" s="14">
        <v>529.47386294</v>
      </c>
      <c r="G56" s="14">
        <v>49.8252257599997</v>
      </c>
      <c r="H56" s="14">
        <v>22137.95108803</v>
      </c>
      <c r="I56" s="14">
        <v>21388.07287378</v>
      </c>
      <c r="J56" s="20">
        <v>0</v>
      </c>
      <c r="K56" s="14">
        <v>0</v>
      </c>
    </row>
    <row r="57" spans="1:11" ht="15">
      <c r="A57" s="6" t="s">
        <v>47</v>
      </c>
      <c r="B57" s="6" t="s">
        <v>83</v>
      </c>
      <c r="C57" s="21">
        <f>SUM($C$53:$C$56)</f>
        <v>364</v>
      </c>
      <c r="D57" s="21">
        <f>SUM($D$53:$D$56)</f>
        <v>21175049</v>
      </c>
      <c r="E57" s="15">
        <f>SUM($E$53:$E$56)</f>
        <v>23604.268219740003</v>
      </c>
      <c r="F57" s="15">
        <f>SUM($F$53:$F$56)</f>
        <v>19649.67601046</v>
      </c>
      <c r="G57" s="15">
        <f>SUM($G$53:$G$56)</f>
        <v>3954.5922092800092</v>
      </c>
      <c r="H57" s="15">
        <f>SUM($H$53:$H$56)</f>
        <v>664813.7919135</v>
      </c>
      <c r="I57" s="15">
        <f>SUM($I$53:$I$56)</f>
        <v>667268.0255615001</v>
      </c>
      <c r="J57" s="21">
        <f>SUM($J$53:$J$56)</f>
        <v>0</v>
      </c>
      <c r="K57" s="15">
        <f>SUM($K$53:$K$56)</f>
        <v>0</v>
      </c>
    </row>
    <row r="58" spans="1:11" ht="15">
      <c r="A58" s="8"/>
      <c r="B58" s="5" t="s">
        <v>47</v>
      </c>
      <c r="C58" s="22"/>
      <c r="D58" s="22"/>
      <c r="E58" s="16"/>
      <c r="F58" s="16"/>
      <c r="G58" s="16"/>
      <c r="H58" s="16"/>
      <c r="I58" s="16"/>
      <c r="J58" s="22"/>
      <c r="K58" s="16"/>
    </row>
    <row r="59" spans="1:11" ht="15">
      <c r="A59" s="7" t="s">
        <v>47</v>
      </c>
      <c r="B59" s="7" t="s">
        <v>84</v>
      </c>
      <c r="C59" s="23">
        <f>SUM($C$6:$C$21)+SUM($C$25:$C$35)+SUM($C$39:$C$44)+SUM($C$48:$C$49)+SUM($C$53:$C$56)</f>
        <v>1232</v>
      </c>
      <c r="D59" s="23">
        <f>SUM($D$6:$D$21)+SUM($D$25:$D$35)+SUM($D$39:$D$44)+SUM($D$48:$D$49)+SUM($D$53:$D$56)</f>
        <v>142329455</v>
      </c>
      <c r="E59" s="17">
        <f>SUM($E$6:$E$21)+SUM($E$25:$E$35)+SUM($E$39:$E$44)+SUM($E$48:$E$49)+SUM($E$53:$E$56)</f>
        <v>866713.0540593402</v>
      </c>
      <c r="F59" s="17">
        <f>SUM($F$6:$F$21)+SUM($F$25:$F$35)+SUM($F$39:$F$44)+SUM($F$48:$F$49)+SUM($F$53:$F$56)</f>
        <v>855846.7249824301</v>
      </c>
      <c r="G59" s="17">
        <f>SUM($G$6:$G$21)+SUM($G$25:$G$35)+SUM($G$39:$G$44)+SUM($G$48:$G$49)+SUM($G$53:$G$56)</f>
        <v>10866.329076909737</v>
      </c>
      <c r="H59" s="17">
        <f>SUM($H$6:$H$21)+SUM($H$25:$H$35)+SUM($H$39:$H$44)+SUM($H$48:$H$49)+SUM($H$53:$H$56)</f>
        <v>3931446.2243551807</v>
      </c>
      <c r="I59" s="17">
        <f>SUM($I$6:$I$21)+SUM($I$25:$I$35)+SUM($I$39:$I$44)+SUM($I$48:$I$49)+SUM($I$53:$I$56)</f>
        <v>4049707.70318345</v>
      </c>
      <c r="J59" s="23">
        <f>SUM($J$6:$J$21)+SUM($J$25:$J$35)+SUM($J$39:$J$44)+SUM($J$48:$J$49)+SUM($J$53:$J$56)</f>
        <v>12</v>
      </c>
      <c r="K59" s="17">
        <f>SUM($K$6:$K$21)+SUM($K$25:$K$35)+SUM($K$39:$K$44)+SUM($K$48:$K$49)+SUM($K$53:$K$56)</f>
        <v>35.1402</v>
      </c>
    </row>
    <row r="60" spans="1:11" ht="15">
      <c r="A60" s="8"/>
      <c r="B60" s="5" t="s">
        <v>47</v>
      </c>
      <c r="C60" s="22"/>
      <c r="D60" s="22"/>
      <c r="E60" s="16"/>
      <c r="F60" s="16"/>
      <c r="G60" s="16"/>
      <c r="H60" s="16"/>
      <c r="I60" s="16"/>
      <c r="J60" s="22"/>
      <c r="K60" s="16"/>
    </row>
    <row r="61" spans="1:11" ht="15.75">
      <c r="A61" s="2" t="s">
        <v>85</v>
      </c>
      <c r="B61" s="3" t="s">
        <v>86</v>
      </c>
      <c r="C61" s="22"/>
      <c r="D61" s="22"/>
      <c r="E61" s="16"/>
      <c r="F61" s="16"/>
      <c r="G61" s="16"/>
      <c r="H61" s="16"/>
      <c r="I61" s="16"/>
      <c r="J61" s="22"/>
      <c r="K61" s="16"/>
    </row>
    <row r="62" spans="1:11" ht="15.75">
      <c r="A62" s="2" t="s">
        <v>13</v>
      </c>
      <c r="B62" s="3" t="s">
        <v>14</v>
      </c>
      <c r="C62" s="22"/>
      <c r="D62" s="22"/>
      <c r="E62" s="16"/>
      <c r="F62" s="16"/>
      <c r="G62" s="16"/>
      <c r="H62" s="16"/>
      <c r="I62" s="16"/>
      <c r="J62" s="22"/>
      <c r="K62" s="16"/>
    </row>
    <row r="63" spans="1:11" s="11" customFormat="1" ht="15">
      <c r="A63" s="9" t="s">
        <v>15</v>
      </c>
      <c r="B63" s="10" t="s">
        <v>87</v>
      </c>
      <c r="C63" s="20">
        <v>102</v>
      </c>
      <c r="D63" s="20">
        <v>130855</v>
      </c>
      <c r="E63" s="14">
        <v>851.131061</v>
      </c>
      <c r="F63" s="14">
        <v>97.4599999999991</v>
      </c>
      <c r="G63" s="14">
        <v>753.671061000001</v>
      </c>
      <c r="H63" s="14">
        <v>20854.59273588</v>
      </c>
      <c r="I63" s="14">
        <v>20394.04002921</v>
      </c>
      <c r="J63" s="20">
        <v>0</v>
      </c>
      <c r="K63" s="14">
        <v>0</v>
      </c>
    </row>
    <row r="64" spans="1:11" s="11" customFormat="1" ht="15">
      <c r="A64" s="9" t="s">
        <v>17</v>
      </c>
      <c r="B64" s="10" t="s">
        <v>88</v>
      </c>
      <c r="C64" s="20">
        <v>7</v>
      </c>
      <c r="D64" s="20">
        <v>12654</v>
      </c>
      <c r="E64" s="14">
        <v>0</v>
      </c>
      <c r="F64" s="14">
        <v>0</v>
      </c>
      <c r="G64" s="14">
        <v>0</v>
      </c>
      <c r="H64" s="14">
        <v>637.1041422</v>
      </c>
      <c r="I64" s="14">
        <v>639.6627869</v>
      </c>
      <c r="J64" s="20">
        <v>0</v>
      </c>
      <c r="K64" s="14">
        <v>0</v>
      </c>
    </row>
    <row r="65" spans="1:11" s="11" customFormat="1" ht="15">
      <c r="A65" s="9" t="s">
        <v>19</v>
      </c>
      <c r="B65" s="10" t="s">
        <v>89</v>
      </c>
      <c r="C65" s="20">
        <v>7</v>
      </c>
      <c r="D65" s="20">
        <v>52</v>
      </c>
      <c r="E65" s="14">
        <v>0</v>
      </c>
      <c r="F65" s="14">
        <v>170.582461</v>
      </c>
      <c r="G65" s="14">
        <v>-170.582461</v>
      </c>
      <c r="H65" s="14">
        <v>1956.9044802</v>
      </c>
      <c r="I65" s="14">
        <v>1952.3960722</v>
      </c>
      <c r="J65" s="20">
        <v>0</v>
      </c>
      <c r="K65" s="14">
        <v>0</v>
      </c>
    </row>
    <row r="66" spans="1:11" s="11" customFormat="1" ht="15">
      <c r="A66" s="9" t="s">
        <v>21</v>
      </c>
      <c r="B66" s="10" t="s">
        <v>90</v>
      </c>
      <c r="C66" s="20">
        <v>0</v>
      </c>
      <c r="D66" s="20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20">
        <v>0</v>
      </c>
      <c r="K66" s="14">
        <v>0</v>
      </c>
    </row>
    <row r="67" spans="1:11" ht="15">
      <c r="A67" s="6" t="s">
        <v>47</v>
      </c>
      <c r="B67" s="6" t="s">
        <v>91</v>
      </c>
      <c r="C67" s="21">
        <f>SUM($C$63:$C$66)</f>
        <v>116</v>
      </c>
      <c r="D67" s="21">
        <f>SUM($D$63:$D$66)</f>
        <v>143561</v>
      </c>
      <c r="E67" s="15">
        <f>SUM($E$63:$E$66)</f>
        <v>851.131061</v>
      </c>
      <c r="F67" s="15">
        <f>SUM($F$63:$F$66)</f>
        <v>268.0424609999991</v>
      </c>
      <c r="G67" s="15">
        <f>SUM($G$63:$G$66)</f>
        <v>583.0886000000011</v>
      </c>
      <c r="H67" s="15">
        <f>SUM($H$63:$H$66)</f>
        <v>23448.60135828</v>
      </c>
      <c r="I67" s="15">
        <f>SUM($I$63:$I$66)</f>
        <v>22986.09888831</v>
      </c>
      <c r="J67" s="21">
        <f>SUM($J$63:$J$66)</f>
        <v>0</v>
      </c>
      <c r="K67" s="15">
        <f>SUM($K$63:$K$66)</f>
        <v>0</v>
      </c>
    </row>
    <row r="68" spans="1:11" ht="15">
      <c r="A68" s="8"/>
      <c r="B68" s="5" t="s">
        <v>47</v>
      </c>
      <c r="C68" s="22"/>
      <c r="D68" s="22"/>
      <c r="E68" s="16"/>
      <c r="F68" s="16"/>
      <c r="G68" s="16"/>
      <c r="H68" s="16"/>
      <c r="I68" s="16"/>
      <c r="J68" s="22"/>
      <c r="K68" s="16"/>
    </row>
    <row r="69" spans="1:11" ht="15.75">
      <c r="A69" s="2" t="s">
        <v>49</v>
      </c>
      <c r="B69" s="3" t="s">
        <v>50</v>
      </c>
      <c r="C69" s="22"/>
      <c r="D69" s="22"/>
      <c r="E69" s="16"/>
      <c r="F69" s="16"/>
      <c r="G69" s="16"/>
      <c r="H69" s="16"/>
      <c r="I69" s="16"/>
      <c r="J69" s="22"/>
      <c r="K69" s="16"/>
    </row>
    <row r="70" spans="1:11" s="11" customFormat="1" ht="15">
      <c r="A70" s="9" t="s">
        <v>15</v>
      </c>
      <c r="B70" s="10" t="s">
        <v>60</v>
      </c>
      <c r="C70" s="20">
        <v>19</v>
      </c>
      <c r="D70" s="20">
        <v>300193</v>
      </c>
      <c r="E70" s="14">
        <v>0</v>
      </c>
      <c r="F70" s="14">
        <v>23.49940605</v>
      </c>
      <c r="G70" s="14">
        <v>-23.49940605</v>
      </c>
      <c r="H70" s="14">
        <v>3517.2220994</v>
      </c>
      <c r="I70" s="14">
        <v>3573.2430482</v>
      </c>
      <c r="J70" s="20">
        <v>0</v>
      </c>
      <c r="K70" s="14">
        <v>0</v>
      </c>
    </row>
    <row r="71" spans="1:11" s="11" customFormat="1" ht="15">
      <c r="A71" s="9" t="s">
        <v>17</v>
      </c>
      <c r="B71" s="10" t="s">
        <v>92</v>
      </c>
      <c r="C71" s="20">
        <v>11</v>
      </c>
      <c r="D71" s="20">
        <v>67549</v>
      </c>
      <c r="E71" s="14">
        <v>0</v>
      </c>
      <c r="F71" s="14">
        <v>51.4205999999999</v>
      </c>
      <c r="G71" s="14">
        <v>-51.4205999999999</v>
      </c>
      <c r="H71" s="14">
        <v>3153.7401428</v>
      </c>
      <c r="I71" s="14">
        <v>3185.5571443</v>
      </c>
      <c r="J71" s="20">
        <v>0</v>
      </c>
      <c r="K71" s="14">
        <v>0</v>
      </c>
    </row>
    <row r="72" spans="1:11" ht="15">
      <c r="A72" s="6" t="s">
        <v>47</v>
      </c>
      <c r="B72" s="6" t="s">
        <v>93</v>
      </c>
      <c r="C72" s="21">
        <f>SUM($C$70:$C$71)</f>
        <v>30</v>
      </c>
      <c r="D72" s="21">
        <f>SUM($D$70:$D$71)</f>
        <v>367742</v>
      </c>
      <c r="E72" s="15">
        <f>SUM($E$70:$E$71)</f>
        <v>0</v>
      </c>
      <c r="F72" s="15">
        <f>SUM($F$70:$F$71)</f>
        <v>74.9200060499999</v>
      </c>
      <c r="G72" s="15">
        <f>SUM($G$70:$G$71)</f>
        <v>-74.9200060499999</v>
      </c>
      <c r="H72" s="15">
        <f>SUM($H$70:$H$71)</f>
        <v>6670.962242199999</v>
      </c>
      <c r="I72" s="15">
        <f>SUM($I$70:$I$71)</f>
        <v>6758.8001925</v>
      </c>
      <c r="J72" s="21">
        <f>SUM($J$70:$J$71)</f>
        <v>0</v>
      </c>
      <c r="K72" s="15">
        <f>SUM($K$70:$K$71)</f>
        <v>0</v>
      </c>
    </row>
    <row r="73" spans="1:11" ht="15">
      <c r="A73" s="8"/>
      <c r="B73" s="4" t="s">
        <v>47</v>
      </c>
      <c r="C73" s="22"/>
      <c r="D73" s="22"/>
      <c r="E73" s="16"/>
      <c r="F73" s="16"/>
      <c r="G73" s="16"/>
      <c r="H73" s="16"/>
      <c r="I73" s="16"/>
      <c r="J73" s="22"/>
      <c r="K73" s="16"/>
    </row>
    <row r="74" spans="1:11" s="11" customFormat="1" ht="15">
      <c r="A74" s="9" t="s">
        <v>63</v>
      </c>
      <c r="B74" s="10" t="s">
        <v>78</v>
      </c>
      <c r="C74" s="20">
        <v>0</v>
      </c>
      <c r="D74" s="20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20">
        <v>0</v>
      </c>
      <c r="K74" s="14">
        <v>0</v>
      </c>
    </row>
    <row r="75" spans="1:11" ht="15">
      <c r="A75" s="8"/>
      <c r="B75" s="8"/>
      <c r="C75" s="22"/>
      <c r="D75" s="22"/>
      <c r="E75" s="16"/>
      <c r="F75" s="16"/>
      <c r="G75" s="16"/>
      <c r="H75" s="16"/>
      <c r="I75" s="16"/>
      <c r="J75" s="22"/>
      <c r="K75" s="16"/>
    </row>
    <row r="76" spans="1:11" ht="15">
      <c r="A76" s="7" t="s">
        <v>47</v>
      </c>
      <c r="B76" s="7" t="s">
        <v>94</v>
      </c>
      <c r="C76" s="23">
        <f>SUM($C$63:$C$66)+SUM($C$70:$C$71)+SUM($C$74:$C$74)</f>
        <v>146</v>
      </c>
      <c r="D76" s="23">
        <f>SUM($D$63:$D$66)+SUM($D$70:$D$71)+SUM($D$74:$D$74)</f>
        <v>511303</v>
      </c>
      <c r="E76" s="17">
        <f>SUM($E$63:$E$66)+SUM($E$70:$E$71)+SUM($E$74:$E$74)</f>
        <v>851.131061</v>
      </c>
      <c r="F76" s="17">
        <f>SUM($F$63:$F$66)+SUM($F$70:$F$71)+SUM($F$74:$F$74)</f>
        <v>342.96246704999896</v>
      </c>
      <c r="G76" s="17">
        <f>SUM($G$63:$G$66)+SUM($G$70:$G$71)+SUM($G$74:$G$74)</f>
        <v>508.1685939500012</v>
      </c>
      <c r="H76" s="17">
        <f>SUM($H$63:$H$66)+SUM($H$70:$H$71)+SUM($H$74:$H$74)</f>
        <v>30119.56360048</v>
      </c>
      <c r="I76" s="17">
        <f>SUM($I$63:$I$66)+SUM($I$70:$I$71)+SUM($I$74:$I$74)</f>
        <v>29744.89908081</v>
      </c>
      <c r="J76" s="23">
        <f>SUM($J$63:$J$66)+SUM($J$70:$J$71)+SUM($J$74:$J$74)</f>
        <v>0</v>
      </c>
      <c r="K76" s="17">
        <f>SUM($K$63:$K$66)+SUM($K$70:$K$71)+SUM($K$74:$K$74)</f>
        <v>0</v>
      </c>
    </row>
    <row r="77" spans="1:11" ht="15">
      <c r="A77" s="8"/>
      <c r="B77" s="5" t="s">
        <v>47</v>
      </c>
      <c r="C77" s="22"/>
      <c r="D77" s="22"/>
      <c r="E77" s="16"/>
      <c r="F77" s="16"/>
      <c r="G77" s="16"/>
      <c r="H77" s="16"/>
      <c r="I77" s="16"/>
      <c r="J77" s="22"/>
      <c r="K77" s="16"/>
    </row>
    <row r="78" spans="1:11" ht="15.75">
      <c r="A78" s="2" t="s">
        <v>95</v>
      </c>
      <c r="B78" s="3" t="s">
        <v>96</v>
      </c>
      <c r="C78" s="22"/>
      <c r="D78" s="22"/>
      <c r="E78" s="16"/>
      <c r="F78" s="16"/>
      <c r="G78" s="16"/>
      <c r="H78" s="16"/>
      <c r="I78" s="16"/>
      <c r="J78" s="22"/>
      <c r="K78" s="16"/>
    </row>
    <row r="79" spans="1:11" s="11" customFormat="1" ht="15">
      <c r="A79" s="9" t="s">
        <v>13</v>
      </c>
      <c r="B79" s="10" t="s">
        <v>14</v>
      </c>
      <c r="C79" s="20">
        <v>12</v>
      </c>
      <c r="D79" s="20">
        <v>2884</v>
      </c>
      <c r="E79" s="14">
        <v>0.310400000000072</v>
      </c>
      <c r="F79" s="14">
        <v>1.60130000000004</v>
      </c>
      <c r="G79" s="14">
        <v>-1.29089999999997</v>
      </c>
      <c r="H79" s="14">
        <v>839.7271</v>
      </c>
      <c r="I79" s="14">
        <v>858.0018</v>
      </c>
      <c r="J79" s="20">
        <v>0</v>
      </c>
      <c r="K79" s="14">
        <v>0</v>
      </c>
    </row>
    <row r="80" spans="1:11" s="11" customFormat="1" ht="15">
      <c r="A80" s="13"/>
      <c r="B80" s="13"/>
      <c r="C80" s="24"/>
      <c r="D80" s="24"/>
      <c r="E80" s="18"/>
      <c r="F80" s="18"/>
      <c r="G80" s="18"/>
      <c r="H80" s="18"/>
      <c r="I80" s="18"/>
      <c r="J80" s="24"/>
      <c r="K80" s="18"/>
    </row>
    <row r="81" spans="1:11" s="11" customFormat="1" ht="15">
      <c r="A81" s="9" t="s">
        <v>49</v>
      </c>
      <c r="B81" s="10" t="s">
        <v>50</v>
      </c>
      <c r="C81" s="20">
        <v>0</v>
      </c>
      <c r="D81" s="20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20">
        <v>0</v>
      </c>
      <c r="K81" s="14">
        <v>0</v>
      </c>
    </row>
    <row r="82" spans="1:11" s="11" customFormat="1" ht="15">
      <c r="A82" s="13"/>
      <c r="B82" s="13"/>
      <c r="C82" s="24"/>
      <c r="D82" s="24"/>
      <c r="E82" s="18"/>
      <c r="F82" s="18"/>
      <c r="G82" s="18"/>
      <c r="H82" s="18"/>
      <c r="I82" s="18"/>
      <c r="J82" s="24"/>
      <c r="K82" s="18"/>
    </row>
    <row r="83" spans="1:11" s="11" customFormat="1" ht="15">
      <c r="A83" s="9" t="s">
        <v>63</v>
      </c>
      <c r="B83" s="10" t="s">
        <v>78</v>
      </c>
      <c r="C83" s="20">
        <v>0</v>
      </c>
      <c r="D83" s="20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20">
        <v>0</v>
      </c>
      <c r="K83" s="14">
        <v>0</v>
      </c>
    </row>
    <row r="84" spans="1:11" ht="15">
      <c r="A84" s="8"/>
      <c r="B84" s="8"/>
      <c r="C84" s="22"/>
      <c r="D84" s="22"/>
      <c r="E84" s="16"/>
      <c r="F84" s="16"/>
      <c r="G84" s="16"/>
      <c r="H84" s="16"/>
      <c r="I84" s="16"/>
      <c r="J84" s="22"/>
      <c r="K84" s="16"/>
    </row>
    <row r="85" spans="1:11" ht="15">
      <c r="A85" s="7" t="s">
        <v>47</v>
      </c>
      <c r="B85" s="7" t="s">
        <v>97</v>
      </c>
      <c r="C85" s="23">
        <f>SUM($C$79:$C$83)</f>
        <v>12</v>
      </c>
      <c r="D85" s="23">
        <f>SUM($D$79:$D$83)</f>
        <v>2884</v>
      </c>
      <c r="E85" s="17">
        <f>SUM($E$79:$E$83)</f>
        <v>0.310400000000072</v>
      </c>
      <c r="F85" s="17">
        <f>SUM($F$79:$F$83)</f>
        <v>1.60130000000004</v>
      </c>
      <c r="G85" s="17">
        <f>SUM($G$79:$G$83)</f>
        <v>-1.29089999999997</v>
      </c>
      <c r="H85" s="17">
        <f>SUM($H$79:$H$83)</f>
        <v>839.7271</v>
      </c>
      <c r="I85" s="17">
        <f>SUM($I$79:$I$83)</f>
        <v>858.0018</v>
      </c>
      <c r="J85" s="23">
        <f>SUM($J$79:$J$83)</f>
        <v>0</v>
      </c>
      <c r="K85" s="17">
        <f>SUM($K$79:$K$83)</f>
        <v>0</v>
      </c>
    </row>
    <row r="86" spans="1:11" ht="15">
      <c r="A86" s="8"/>
      <c r="B86" s="4" t="s">
        <v>47</v>
      </c>
      <c r="C86" s="22"/>
      <c r="D86" s="22"/>
      <c r="E86" s="16"/>
      <c r="F86" s="16"/>
      <c r="G86" s="16"/>
      <c r="H86" s="16"/>
      <c r="I86" s="16"/>
      <c r="J86" s="22"/>
      <c r="K86" s="16"/>
    </row>
    <row r="87" spans="1:11" ht="15">
      <c r="A87" s="7" t="s">
        <v>47</v>
      </c>
      <c r="B87" s="7" t="s">
        <v>98</v>
      </c>
      <c r="C87" s="23">
        <f>SUM($C$59:$C$59)+SUM($C$76:$C$76)+SUM($C$85:$C$85)</f>
        <v>1390</v>
      </c>
      <c r="D87" s="23">
        <f>SUM($D$59:$D$59)+SUM($D$76:$D$76)+SUM($D$85:$D$85)</f>
        <v>142843642</v>
      </c>
      <c r="E87" s="17">
        <f>SUM($E$59:$E$59)+SUM($E$76:$E$76)+SUM($E$85:$E$85)</f>
        <v>867564.4955203402</v>
      </c>
      <c r="F87" s="17">
        <f>SUM($F$59:$F$59)+SUM($F$76:$F$76)+SUM($F$85:$F$85)</f>
        <v>856191.28874948</v>
      </c>
      <c r="G87" s="17">
        <f>SUM($G$59:$G$59)+SUM($G$76:$G$76)+SUM($G$85:$G$85)</f>
        <v>11373.206770859739</v>
      </c>
      <c r="H87" s="17">
        <f>SUM($H$59:$H$59)+SUM($H$76:$H$76)+SUM($H$85:$H$85)</f>
        <v>3962405.5150556606</v>
      </c>
      <c r="I87" s="17">
        <f>SUM($I$59:$I$59)+SUM($I$76:$I$76)+SUM($I$85:$I$85)</f>
        <v>4080310.60406426</v>
      </c>
      <c r="J87" s="23">
        <f>SUM($J$59:$J$59)+SUM($J$76:$J$76)+SUM($J$85:$J$85)</f>
        <v>12</v>
      </c>
      <c r="K87" s="17">
        <f>SUM($K$59:$K$59)+SUM($K$76:$K$76)+SUM($K$85:$K$85)</f>
        <v>35.1402</v>
      </c>
    </row>
    <row r="88" spans="1:11" ht="15">
      <c r="A88" s="8"/>
      <c r="B88" s="4" t="s">
        <v>47</v>
      </c>
      <c r="C88" s="22"/>
      <c r="D88" s="22"/>
      <c r="E88" s="16"/>
      <c r="F88" s="16"/>
      <c r="G88" s="16"/>
      <c r="H88" s="16"/>
      <c r="I88" s="16"/>
      <c r="J88" s="22"/>
      <c r="K88" s="16"/>
    </row>
    <row r="89" spans="1:11" ht="15">
      <c r="A89" s="8"/>
      <c r="B89" s="5" t="s">
        <v>101</v>
      </c>
      <c r="C89" s="25">
        <v>75</v>
      </c>
      <c r="D89" s="25">
        <v>1834917</v>
      </c>
      <c r="E89" s="19">
        <v>1690.60921406</v>
      </c>
      <c r="F89" s="19">
        <v>769.03448212</v>
      </c>
      <c r="G89" s="19">
        <v>921.574731940002</v>
      </c>
      <c r="H89" s="19">
        <v>61320.82753891</v>
      </c>
      <c r="I89" s="19">
        <v>60686.88002536</v>
      </c>
      <c r="J89" s="25">
        <v>0</v>
      </c>
      <c r="K89" s="19">
        <v>0</v>
      </c>
    </row>
    <row r="90" ht="15">
      <c r="J90" s="26" t="s">
        <v>128</v>
      </c>
    </row>
    <row r="91" spans="2:11" ht="15">
      <c r="B91" s="55" t="s">
        <v>100</v>
      </c>
      <c r="C91" s="55"/>
      <c r="D91" s="55"/>
      <c r="E91" s="55"/>
      <c r="F91" s="55"/>
      <c r="G91" s="55"/>
      <c r="H91" s="55"/>
      <c r="I91" s="55"/>
      <c r="J91" s="55"/>
      <c r="K91" s="55"/>
    </row>
  </sheetData>
  <mergeCells count="3">
    <mergeCell ref="A1:K1"/>
    <mergeCell ref="A2:K2"/>
    <mergeCell ref="B91:K9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800100</xdr:colOff>
                <xdr:row>0</xdr:row>
                <xdr:rowOff>66675</xdr:rowOff>
              </from>
              <to>
                <xdr:col>5</xdr:col>
                <xdr:colOff>209550</xdr:colOff>
                <xdr:row>0</xdr:row>
                <xdr:rowOff>561975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3260-C2D1-4D4A-BC81-5800059C209D}">
  <sheetPr>
    <pageSetUpPr fitToPage="1"/>
  </sheetPr>
  <dimension ref="A5:J48"/>
  <sheetViews>
    <sheetView workbookViewId="0" topLeftCell="A1">
      <selection activeCell="A5" sqref="A5"/>
    </sheetView>
  </sheetViews>
  <sheetFormatPr defaultColWidth="9.140625" defaultRowHeight="15"/>
  <cols>
    <col min="1" max="1" width="45.140625" style="0" customWidth="1"/>
    <col min="2" max="2" width="9.8515625" style="28" customWidth="1"/>
    <col min="3" max="4" width="11.57421875" style="28" customWidth="1"/>
    <col min="5" max="5" width="11.28125" style="28" customWidth="1"/>
    <col min="6" max="6" width="10.57421875" style="28" customWidth="1"/>
    <col min="7" max="7" width="14.28125" style="28" customWidth="1"/>
    <col min="8" max="8" width="8.57421875" style="0" customWidth="1"/>
    <col min="9" max="9" width="9.8515625" style="0" customWidth="1"/>
  </cols>
  <sheetData>
    <row r="1" ht="15"/>
    <row r="2" ht="15"/>
    <row r="5" ht="15">
      <c r="A5" s="27" t="s">
        <v>102</v>
      </c>
    </row>
    <row r="6" ht="15">
      <c r="F6" s="29" t="s">
        <v>103</v>
      </c>
    </row>
    <row r="7" spans="1:7" ht="15">
      <c r="A7" s="30"/>
      <c r="B7" s="61" t="s">
        <v>104</v>
      </c>
      <c r="C7" s="61"/>
      <c r="D7" s="61" t="s">
        <v>105</v>
      </c>
      <c r="E7" s="61"/>
      <c r="F7" s="61" t="s">
        <v>106</v>
      </c>
      <c r="G7" s="61"/>
    </row>
    <row r="8" spans="1:7" ht="30">
      <c r="A8" s="31"/>
      <c r="B8" s="32" t="s">
        <v>107</v>
      </c>
      <c r="C8" s="32" t="s">
        <v>108</v>
      </c>
      <c r="D8" s="32" t="s">
        <v>107</v>
      </c>
      <c r="E8" s="32" t="s">
        <v>108</v>
      </c>
      <c r="F8" s="32" t="s">
        <v>107</v>
      </c>
      <c r="G8" s="32" t="s">
        <v>108</v>
      </c>
    </row>
    <row r="9" spans="1:7" ht="15" customHeight="1">
      <c r="A9" s="33" t="s">
        <v>109</v>
      </c>
      <c r="B9" s="32"/>
      <c r="C9" s="32"/>
      <c r="D9" s="32"/>
      <c r="E9" s="32"/>
      <c r="F9" s="34"/>
      <c r="G9" s="34"/>
    </row>
    <row r="10" spans="1:7" ht="15" customHeight="1">
      <c r="A10" s="35" t="s">
        <v>32</v>
      </c>
      <c r="B10" s="30">
        <v>1</v>
      </c>
      <c r="C10" s="30">
        <v>90</v>
      </c>
      <c r="D10" s="36" t="s">
        <v>110</v>
      </c>
      <c r="E10" s="36" t="s">
        <v>110</v>
      </c>
      <c r="F10" s="34">
        <f aca="true" t="shared" si="0" ref="F10:G11">B10</f>
        <v>1</v>
      </c>
      <c r="G10" s="34">
        <f t="shared" si="0"/>
        <v>90</v>
      </c>
    </row>
    <row r="11" spans="1:7" ht="15" customHeight="1">
      <c r="A11" s="35" t="s">
        <v>36</v>
      </c>
      <c r="B11" s="30">
        <v>1</v>
      </c>
      <c r="C11" s="30">
        <v>258</v>
      </c>
      <c r="D11" s="36" t="s">
        <v>110</v>
      </c>
      <c r="E11" s="36" t="s">
        <v>110</v>
      </c>
      <c r="F11" s="34">
        <f t="shared" si="0"/>
        <v>1</v>
      </c>
      <c r="G11" s="34">
        <f t="shared" si="0"/>
        <v>258</v>
      </c>
    </row>
    <row r="12" spans="1:7" ht="15" customHeight="1">
      <c r="A12" s="35" t="s">
        <v>87</v>
      </c>
      <c r="B12" s="36" t="s">
        <v>110</v>
      </c>
      <c r="C12" s="36" t="s">
        <v>110</v>
      </c>
      <c r="D12" s="36">
        <v>6</v>
      </c>
      <c r="E12" s="36">
        <v>851</v>
      </c>
      <c r="F12" s="34">
        <f>D12</f>
        <v>6</v>
      </c>
      <c r="G12" s="34">
        <f>E12</f>
        <v>851</v>
      </c>
    </row>
    <row r="13" spans="1:7" s="27" customFormat="1" ht="15" customHeight="1">
      <c r="A13" s="33" t="s">
        <v>111</v>
      </c>
      <c r="B13" s="37">
        <f>SUM(B10:B12)</f>
        <v>2</v>
      </c>
      <c r="C13" s="37">
        <f>SUM(C10:C12)</f>
        <v>348</v>
      </c>
      <c r="D13" s="37">
        <f>SUM(D12)</f>
        <v>6</v>
      </c>
      <c r="E13" s="37">
        <f>SUM(E12)</f>
        <v>851</v>
      </c>
      <c r="F13" s="37">
        <f>SUM(F10:F12)</f>
        <v>8</v>
      </c>
      <c r="G13" s="37">
        <f>SUM(G10:G12)</f>
        <v>1199</v>
      </c>
    </row>
    <row r="14" spans="1:7" ht="15" customHeight="1">
      <c r="A14" s="33" t="s">
        <v>112</v>
      </c>
      <c r="B14" s="36"/>
      <c r="C14" s="36"/>
      <c r="D14" s="32"/>
      <c r="E14" s="32"/>
      <c r="F14" s="34"/>
      <c r="G14" s="34"/>
    </row>
    <row r="15" spans="1:7" ht="15" customHeight="1">
      <c r="A15" s="38" t="s">
        <v>51</v>
      </c>
      <c r="B15" s="36">
        <v>1</v>
      </c>
      <c r="C15" s="36">
        <v>1204</v>
      </c>
      <c r="D15" s="36" t="s">
        <v>110</v>
      </c>
      <c r="E15" s="36" t="s">
        <v>110</v>
      </c>
      <c r="F15" s="34">
        <f>B15</f>
        <v>1</v>
      </c>
      <c r="G15" s="34">
        <f>C15</f>
        <v>1204</v>
      </c>
    </row>
    <row r="16" spans="1:9" s="27" customFormat="1" ht="15" customHeight="1">
      <c r="A16" s="33" t="s">
        <v>113</v>
      </c>
      <c r="B16" s="37">
        <f aca="true" t="shared" si="1" ref="B16:G16">SUM(B15)</f>
        <v>1</v>
      </c>
      <c r="C16" s="37">
        <f t="shared" si="1"/>
        <v>1204</v>
      </c>
      <c r="D16" s="37">
        <f t="shared" si="1"/>
        <v>0</v>
      </c>
      <c r="E16" s="37">
        <f t="shared" si="1"/>
        <v>0</v>
      </c>
      <c r="F16" s="37">
        <f t="shared" si="1"/>
        <v>1</v>
      </c>
      <c r="G16" s="37">
        <f t="shared" si="1"/>
        <v>1204</v>
      </c>
      <c r="I16" s="39"/>
    </row>
    <row r="17" spans="1:7" s="27" customFormat="1" ht="15" customHeight="1">
      <c r="A17" s="33" t="s">
        <v>114</v>
      </c>
      <c r="B17" s="37"/>
      <c r="C17" s="37"/>
      <c r="D17" s="37"/>
      <c r="E17" s="37"/>
      <c r="F17" s="37"/>
      <c r="G17" s="37"/>
    </row>
    <row r="18" spans="1:9" s="27" customFormat="1" ht="15" customHeight="1">
      <c r="A18" s="35" t="s">
        <v>68</v>
      </c>
      <c r="B18" s="36">
        <v>1</v>
      </c>
      <c r="C18" s="36">
        <v>1572</v>
      </c>
      <c r="D18" s="36" t="s">
        <v>110</v>
      </c>
      <c r="E18" s="36" t="s">
        <v>110</v>
      </c>
      <c r="F18" s="36">
        <f>B18</f>
        <v>1</v>
      </c>
      <c r="G18" s="36">
        <f>C18</f>
        <v>1572</v>
      </c>
      <c r="I18" s="39"/>
    </row>
    <row r="19" spans="1:9" s="27" customFormat="1" ht="15" customHeight="1">
      <c r="A19" s="33" t="s">
        <v>115</v>
      </c>
      <c r="B19" s="37">
        <f aca="true" t="shared" si="2" ref="B19:G19">SUM(B18)</f>
        <v>1</v>
      </c>
      <c r="C19" s="37">
        <f t="shared" si="2"/>
        <v>1572</v>
      </c>
      <c r="D19" s="37">
        <f t="shared" si="2"/>
        <v>0</v>
      </c>
      <c r="E19" s="37">
        <f t="shared" si="2"/>
        <v>0</v>
      </c>
      <c r="F19" s="37">
        <f t="shared" si="2"/>
        <v>1</v>
      </c>
      <c r="G19" s="37">
        <f t="shared" si="2"/>
        <v>1572</v>
      </c>
      <c r="I19" s="39"/>
    </row>
    <row r="20" spans="1:7" ht="15" customHeight="1">
      <c r="A20" s="40" t="s">
        <v>116</v>
      </c>
      <c r="B20" s="41"/>
      <c r="C20" s="41"/>
      <c r="D20" s="41"/>
      <c r="E20" s="41"/>
      <c r="F20" s="34"/>
      <c r="G20" s="34"/>
    </row>
    <row r="21" spans="1:7" ht="15" customHeight="1">
      <c r="A21" s="42" t="s">
        <v>79</v>
      </c>
      <c r="B21" s="41">
        <v>6</v>
      </c>
      <c r="C21" s="41">
        <v>420</v>
      </c>
      <c r="D21" s="36" t="s">
        <v>110</v>
      </c>
      <c r="E21" s="36" t="s">
        <v>110</v>
      </c>
      <c r="F21" s="34">
        <f>B21</f>
        <v>6</v>
      </c>
      <c r="G21" s="34">
        <f>C21</f>
        <v>420</v>
      </c>
    </row>
    <row r="22" spans="1:7" ht="15" customHeight="1">
      <c r="A22" s="42" t="s">
        <v>81</v>
      </c>
      <c r="B22" s="41">
        <v>2</v>
      </c>
      <c r="C22" s="41">
        <v>27</v>
      </c>
      <c r="D22" s="36" t="s">
        <v>110</v>
      </c>
      <c r="E22" s="36" t="s">
        <v>110</v>
      </c>
      <c r="F22" s="34">
        <f>B22</f>
        <v>2</v>
      </c>
      <c r="G22" s="34">
        <f>C22</f>
        <v>27</v>
      </c>
    </row>
    <row r="23" spans="1:7" s="27" customFormat="1" ht="15" customHeight="1">
      <c r="A23" s="33" t="s">
        <v>117</v>
      </c>
      <c r="B23" s="32">
        <f aca="true" t="shared" si="3" ref="B23:G23">SUM(B21:B22)</f>
        <v>8</v>
      </c>
      <c r="C23" s="32">
        <f t="shared" si="3"/>
        <v>447</v>
      </c>
      <c r="D23" s="32">
        <f t="shared" si="3"/>
        <v>0</v>
      </c>
      <c r="E23" s="32">
        <f t="shared" si="3"/>
        <v>0</v>
      </c>
      <c r="F23" s="32">
        <f t="shared" si="3"/>
        <v>8</v>
      </c>
      <c r="G23" s="32">
        <f t="shared" si="3"/>
        <v>447</v>
      </c>
    </row>
    <row r="24" spans="1:9" s="27" customFormat="1" ht="15" customHeight="1">
      <c r="A24" s="40" t="s">
        <v>118</v>
      </c>
      <c r="B24" s="32">
        <f>B13+B16+B19+B23</f>
        <v>12</v>
      </c>
      <c r="C24" s="32">
        <f aca="true" t="shared" si="4" ref="C24:G24">C13+C16+C19+C23</f>
        <v>3571</v>
      </c>
      <c r="D24" s="32">
        <f t="shared" si="4"/>
        <v>6</v>
      </c>
      <c r="E24" s="32">
        <f t="shared" si="4"/>
        <v>851</v>
      </c>
      <c r="F24" s="32">
        <f>F13+F16+F19+F23</f>
        <v>18</v>
      </c>
      <c r="G24" s="32">
        <f t="shared" si="4"/>
        <v>4422</v>
      </c>
      <c r="I24" s="39"/>
    </row>
    <row r="25" spans="9:10" ht="15">
      <c r="I25" s="43"/>
      <c r="J25" s="44"/>
    </row>
    <row r="26" spans="1:9" ht="15">
      <c r="A26" s="45" t="s">
        <v>119</v>
      </c>
      <c r="I26" s="44"/>
    </row>
    <row r="27" spans="1:7" ht="15">
      <c r="A27" s="46" t="s">
        <v>120</v>
      </c>
      <c r="B27" s="62"/>
      <c r="C27" s="62"/>
      <c r="D27" s="62"/>
      <c r="E27" s="62"/>
      <c r="F27" s="62"/>
      <c r="G27" s="62"/>
    </row>
    <row r="28" spans="1:7" ht="15">
      <c r="A28" s="46" t="s">
        <v>109</v>
      </c>
      <c r="B28" s="60"/>
      <c r="C28" s="60"/>
      <c r="D28" s="60"/>
      <c r="E28" s="60"/>
      <c r="F28" s="60"/>
      <c r="G28" s="60"/>
    </row>
    <row r="29" spans="1:7" ht="14.45" customHeight="1">
      <c r="A29" s="35" t="s">
        <v>32</v>
      </c>
      <c r="B29" s="56" t="s">
        <v>121</v>
      </c>
      <c r="C29" s="57"/>
      <c r="D29" s="57"/>
      <c r="E29" s="57"/>
      <c r="F29" s="57"/>
      <c r="G29" s="58"/>
    </row>
    <row r="30" spans="1:7" ht="14.45" customHeight="1">
      <c r="A30" s="35" t="s">
        <v>36</v>
      </c>
      <c r="B30" s="56" t="s">
        <v>122</v>
      </c>
      <c r="C30" s="57"/>
      <c r="D30" s="57"/>
      <c r="E30" s="57"/>
      <c r="F30" s="57"/>
      <c r="G30" s="58"/>
    </row>
    <row r="31" spans="1:7" s="27" customFormat="1" ht="18" customHeight="1">
      <c r="A31" s="47" t="s">
        <v>112</v>
      </c>
      <c r="B31" s="60"/>
      <c r="C31" s="60"/>
      <c r="D31" s="60"/>
      <c r="E31" s="60"/>
      <c r="F31" s="60"/>
      <c r="G31" s="60"/>
    </row>
    <row r="32" spans="1:7" s="27" customFormat="1" ht="18" customHeight="1">
      <c r="A32" s="38" t="s">
        <v>51</v>
      </c>
      <c r="B32" s="59" t="s">
        <v>123</v>
      </c>
      <c r="C32" s="59"/>
      <c r="D32" s="59"/>
      <c r="E32" s="59"/>
      <c r="F32" s="59"/>
      <c r="G32" s="59"/>
    </row>
    <row r="33" spans="1:7" ht="16.9" customHeight="1">
      <c r="A33" s="33" t="s">
        <v>114</v>
      </c>
      <c r="B33" s="59"/>
      <c r="C33" s="59"/>
      <c r="D33" s="59"/>
      <c r="E33" s="59"/>
      <c r="F33" s="59"/>
      <c r="G33" s="59"/>
    </row>
    <row r="34" spans="1:7" ht="16.9" customHeight="1">
      <c r="A34" s="35" t="s">
        <v>68</v>
      </c>
      <c r="B34" s="59" t="s">
        <v>124</v>
      </c>
      <c r="C34" s="59"/>
      <c r="D34" s="59"/>
      <c r="E34" s="59"/>
      <c r="F34" s="59"/>
      <c r="G34" s="59"/>
    </row>
    <row r="35" spans="1:7" ht="15">
      <c r="A35" s="48" t="s">
        <v>116</v>
      </c>
      <c r="B35" s="59"/>
      <c r="C35" s="59"/>
      <c r="D35" s="59"/>
      <c r="E35" s="59"/>
      <c r="F35" s="59"/>
      <c r="G35" s="59"/>
    </row>
    <row r="36" spans="1:7" ht="63" customHeight="1">
      <c r="A36" s="49" t="s">
        <v>79</v>
      </c>
      <c r="B36" s="56" t="s">
        <v>125</v>
      </c>
      <c r="C36" s="57"/>
      <c r="D36" s="57"/>
      <c r="E36" s="57"/>
      <c r="F36" s="57"/>
      <c r="G36" s="58"/>
    </row>
    <row r="37" spans="1:7" ht="15.6" customHeight="1">
      <c r="A37" s="49" t="s">
        <v>81</v>
      </c>
      <c r="B37" s="59" t="s">
        <v>126</v>
      </c>
      <c r="C37" s="59"/>
      <c r="D37" s="59"/>
      <c r="E37" s="59"/>
      <c r="F37" s="59"/>
      <c r="G37" s="59"/>
    </row>
    <row r="38" spans="1:7" ht="15">
      <c r="A38" s="46" t="s">
        <v>86</v>
      </c>
      <c r="B38" s="59"/>
      <c r="C38" s="59"/>
      <c r="D38" s="59"/>
      <c r="E38" s="59"/>
      <c r="F38" s="59"/>
      <c r="G38" s="59"/>
    </row>
    <row r="39" spans="1:7" ht="15">
      <c r="A39" s="46" t="s">
        <v>109</v>
      </c>
      <c r="B39" s="59"/>
      <c r="C39" s="59"/>
      <c r="D39" s="59"/>
      <c r="E39" s="59"/>
      <c r="F39" s="59"/>
      <c r="G39" s="59"/>
    </row>
    <row r="40" spans="1:7" ht="46.5" customHeight="1">
      <c r="A40" s="50" t="s">
        <v>87</v>
      </c>
      <c r="B40" s="56" t="s">
        <v>127</v>
      </c>
      <c r="C40" s="57"/>
      <c r="D40" s="57"/>
      <c r="E40" s="57"/>
      <c r="F40" s="57"/>
      <c r="G40" s="58"/>
    </row>
    <row r="41" ht="15">
      <c r="B41"/>
    </row>
    <row r="42" spans="2:4" ht="15">
      <c r="B42"/>
      <c r="D42" s="51"/>
    </row>
    <row r="43" ht="15">
      <c r="B43" s="52"/>
    </row>
    <row r="44" ht="15">
      <c r="A44" s="28"/>
    </row>
    <row r="45" ht="15">
      <c r="A45" s="28"/>
    </row>
    <row r="46" ht="15">
      <c r="A46" s="28"/>
    </row>
    <row r="47" ht="15">
      <c r="A47" s="28"/>
    </row>
    <row r="48" ht="15">
      <c r="A48" s="28"/>
    </row>
  </sheetData>
  <mergeCells count="17">
    <mergeCell ref="B35:G35"/>
    <mergeCell ref="B7:C7"/>
    <mergeCell ref="D7:E7"/>
    <mergeCell ref="F7:G7"/>
    <mergeCell ref="B27:G27"/>
    <mergeCell ref="B28:G28"/>
    <mergeCell ref="B29:G29"/>
    <mergeCell ref="B30:G30"/>
    <mergeCell ref="B31:G31"/>
    <mergeCell ref="B32:G32"/>
    <mergeCell ref="B33:G33"/>
    <mergeCell ref="B34:G34"/>
    <mergeCell ref="B36:G36"/>
    <mergeCell ref="B37:G37"/>
    <mergeCell ref="B38:G38"/>
    <mergeCell ref="B39:G39"/>
    <mergeCell ref="B40:G4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6"/>
  <drawing r:id="rId4"/>
  <legacyDrawing r:id="rId3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  <mc:AlternateContent xmlns:mc="http://schemas.openxmlformats.org/markup-compatibility/2006">
      <mc:Choice Requires="x14">
        <oleObject progId="Word.Picture.8" shapeId="2050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2023-02-08T12:32:48Z</cp:lastPrinted>
  <dcterms:created xsi:type="dcterms:W3CDTF">2023-02-06T10:15:35Z</dcterms:created>
  <dcterms:modified xsi:type="dcterms:W3CDTF">2023-02-08T12:32:59Z</dcterms:modified>
  <cp:category/>
  <cp:version/>
  <cp:contentType/>
  <cp:contentStatus/>
</cp:coreProperties>
</file>