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activeTab="0"/>
  </bookViews>
  <sheets>
    <sheet name="Jan 22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<sst xmlns="http://schemas.openxmlformats.org/spreadsheetml/2006/main" count="202" uniqueCount="123">
  <si>
    <t xml:space="preserve">Monthly Report for the month of January 2022 </t>
  </si>
  <si>
    <t xml:space="preserve">Sr </t>
  </si>
  <si>
    <t xml:space="preserve">Scheme Name </t>
  </si>
  <si>
    <t>No. of Schemes as on January 31, 2022</t>
  </si>
  <si>
    <t>No. of Folios as on January 31, 2022</t>
  </si>
  <si>
    <t>Funds Mobilized for the month of January 2022 (INR in crore)</t>
  </si>
  <si>
    <t>Net Inflow (+ve)/Outflow (-ve) for the month of January 2022 (INR in crore)</t>
  </si>
  <si>
    <t>Net Assets Under Management as on January 31, 2022 (INR in crore)</t>
  </si>
  <si>
    <t>Average Net Assets Under Management for the month January 2022 (INR in crore)</t>
  </si>
  <si>
    <t>No. of segregated portfolios created as on January 31, 2022</t>
  </si>
  <si>
    <t>Net Assets Under Management in segregated portfolio as on January 31, 2022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</si>
  <si>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</si>
  <si>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</si>
  <si>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</si>
  <si>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</si>
  <si>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</si>
  <si>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</si>
  <si>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</si>
  <si>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</si>
  <si>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</si>
  <si>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</si>
  <si>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</si>
  <si>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</si>
  <si>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</si>
  <si>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</si>
  <si>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</si>
  <si>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</si>
  <si>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</si>
  <si>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</si>
  <si>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</si>
  <si>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</si>
  <si>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</si>
  <si>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</si>
  <si>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</si>
  <si>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</si>
  <si>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</si>
  <si>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</si>
  <si>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</si>
  <si>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</si>
  <si>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</si>
  <si>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</si>
  <si>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</si>
  <si>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</si>
  <si>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</si>
  <si>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</si>
  <si>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</si>
  <si>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</si>
  <si>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</si>
  <si>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</si>
  <si>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</si>
  <si>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</si>
  <si>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</si>
  <si>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</si>
  <si>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</si>
  <si>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</si>
  <si>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</si>
  <si>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</si>
  <si>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</si>
  <si>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</si>
  <si>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</si>
  <si>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</si>
  <si>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</si>
  <si>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</si>
  <si>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</si>
  <si>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</si>
  <si>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</si>
  <si>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</si>
  <si>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</si>
  <si>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</si>
  <si>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</si>
  <si>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</si>
  <si>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</si>
  <si>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</si>
  <si>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</si>
  <si>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</si>
  <si>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</si>
  <si>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</si>
  <si>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</si>
  <si>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</si>
  <si>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</si>
  <si>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</si>
  <si>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</si>
  <si>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</si>
  <si>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</si>
  <si>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</si>
  <si>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</si>
  <si>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</si>
  <si>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</si>
  <si>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</si>
  <si>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</si>
  <si>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</si>
  <si>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</si>
  <si>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</si>
  <si>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</si>
  <si>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</si>
  <si>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</si>
  <si>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</si>
  <si>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</si>
  <si>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</si>
  <si>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January 2022 (INR in crore)</t>
  </si>
  <si>
    <t xml:space="preserve">NEW SCHEMES LAUNCHED DURING JANUARY 2022 (ALLOTMENT COMPLETED)     </t>
  </si>
  <si>
    <r>
      <t xml:space="preserve"> (</t>
    </r>
    <r>
      <rPr>
        <b/>
        <sz val="11"/>
        <rFont val="Rupee Foradian"/>
        <family val="2"/>
      </rPr>
      <t>Rs.</t>
    </r>
    <r>
      <rPr>
        <b/>
        <sz val="11"/>
        <rFont val="Arial"/>
        <family val="2"/>
      </rPr>
      <t xml:space="preserve"> in Crore)</t>
    </r>
  </si>
  <si>
    <t>Open End</t>
  </si>
  <si>
    <t>Close End</t>
  </si>
  <si>
    <t>Total</t>
  </si>
  <si>
    <t>No. of Schemes</t>
  </si>
  <si>
    <t>Funds mobilized</t>
  </si>
  <si>
    <t>A. Income/Debt Oriented Schemes</t>
  </si>
  <si>
    <t>Subtotal "A"</t>
  </si>
  <si>
    <t>B. Other Schemes</t>
  </si>
  <si>
    <t>Subtotal "B"</t>
  </si>
  <si>
    <t>Total A + B</t>
  </si>
  <si>
    <t xml:space="preserve">*NEW SCHEMES LAUNCHED : </t>
  </si>
  <si>
    <t>Open End Schemes</t>
  </si>
  <si>
    <t>TRUSTMF Overnight Fund</t>
  </si>
  <si>
    <t>Aditya Birla Sun Life Nifty SDL Apr 2027 Index Fund; Axis CPSE Plus SDL 2025 70:30 Debt Index Fund;Axis NIFTY Next 50 Index Fund; Navi Nifty Next 50 Index Fund; SBI CPSE Bond Plus SDL Sep 2026 50:50 Index Fund; UTI Sensex Index Fund</t>
  </si>
  <si>
    <t>Aditya Birla Sun Life Silver ETF; ICICI Prudential Nifty Auto ETF, ICICI Prudential Silver ETF; Kotak Midcap 50 ETF; Mirae Asset Nifty India Manufacturing ETF; NIPPON INDIA NIFTY AUTO ETF</t>
  </si>
  <si>
    <t>SBI Fixed Maturity Plan - Series 58 (1842 Days) and Series 59 (1618 Days)</t>
  </si>
  <si>
    <t>Released on 09-Feb-2022</t>
  </si>
  <si>
    <t>Fund of Funds Scheme (Domestic)  **</t>
  </si>
  <si>
    <t>** Data in respect Fund of Funds Domestic is shown for information only. The same is included in the respective underlying schemes.</t>
  </si>
  <si>
    <t>##  66</t>
  </si>
  <si>
    <t>## New schemes launched - ICICI Prudential Passive Multi-Asset Fund of Funds and  Mirae Asset Nifty India Manufacturing ETF Fund of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</si>
</sst>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8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name val="Rupee Foradian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1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/>
    <xf numFmtId="0" fontId="22" fillId="0" borderId="0" xfId="0" applyFont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1" xfId="0" applyBorder="1" applyAlignment="1">
      <alignment horizontal="left" vertical="top"/>
    </xf>
    <xf numFmtId="164" fontId="0" fillId="0" borderId="10" xfId="18" applyNumberFormat="1" applyFont="1" applyFill="1" applyBorder="1" applyAlignment="1">
      <alignment vertical="top" wrapText="1"/>
    </xf>
    <xf numFmtId="164" fontId="0" fillId="0" borderId="10" xfId="18" applyNumberFormat="1" applyFont="1" applyFill="1" applyBorder="1"/>
    <xf numFmtId="164" fontId="21" fillId="0" borderId="10" xfId="18" applyNumberFormat="1" applyFont="1" applyFill="1" applyBorder="1" applyAlignment="1">
      <alignment vertical="top" wrapText="1"/>
    </xf>
    <xf numFmtId="0" fontId="21" fillId="0" borderId="10" xfId="0" applyFont="1" applyBorder="1"/>
    <xf numFmtId="164" fontId="0" fillId="0" borderId="0" xfId="0" applyNumberFormat="1"/>
    <xf numFmtId="2" fontId="0" fillId="0" borderId="0" xfId="0" applyNumberFormat="1"/>
    <xf numFmtId="0" fontId="24" fillId="0" borderId="0" xfId="0" applyFont="1"/>
    <xf numFmtId="0" fontId="2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0" xfId="0" applyAlignment="1">
      <alignment wrapText="1"/>
    </xf>
    <xf numFmtId="0" fontId="27" fillId="0" borderId="0" xfId="0" applyFont="1" applyAlignment="1">
      <alignment vertical="top"/>
    </xf>
    <xf numFmtId="43" fontId="18" fillId="0" borderId="10" xfId="18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838200</xdr:colOff>
          <xdr:row>0</xdr:row>
          <xdr:rowOff>66675</xdr:rowOff>
        </xdr:from>
        <xdr:to>
          <xdr:col>5</xdr:col>
          <xdr:colOff>247650</xdr:colOff>
          <xdr:row>0</xdr:row>
          <xdr:rowOff>561975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133350</xdr:colOff>
          <xdr:row>0</xdr:row>
          <xdr:rowOff>104775</xdr:rowOff>
        </xdr:from>
        <xdr:to>
          <xdr:col>3</xdr:col>
          <xdr:colOff>9525</xdr:colOff>
          <xdr:row>3</xdr:row>
          <xdr:rowOff>171450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2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3.7109375" style="1" customWidth="1"/>
    <col min="4" max="4" width="13.57421875" style="1" customWidth="1"/>
    <col min="5" max="9" width="15.28125" style="1" bestFit="1" customWidth="1"/>
    <col min="10" max="10" width="13.851562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2" customFormat="1" ht="15">
      <c r="A6" s="18" t="s">
        <v>15</v>
      </c>
      <c r="B6" s="19" t="s">
        <v>16</v>
      </c>
      <c r="C6" s="20">
        <v>31</v>
      </c>
      <c r="D6" s="20">
        <v>510759</v>
      </c>
      <c r="E6" s="21">
        <v>385699.36288023</v>
      </c>
      <c r="F6" s="21">
        <v>366341.81129044</v>
      </c>
      <c r="G6" s="21">
        <v>19357.55158979</v>
      </c>
      <c r="H6" s="21">
        <v>114032.30673098</v>
      </c>
      <c r="I6" s="21">
        <v>111949.03622297</v>
      </c>
      <c r="J6" s="20">
        <v>0</v>
      </c>
      <c r="K6" s="21">
        <v>0</v>
      </c>
    </row>
    <row r="7" spans="1:11" s="22" customFormat="1" ht="15">
      <c r="A7" s="18" t="s">
        <v>17</v>
      </c>
      <c r="B7" s="19" t="s">
        <v>18</v>
      </c>
      <c r="C7" s="20">
        <v>38</v>
      </c>
      <c r="D7" s="20">
        <v>1802028</v>
      </c>
      <c r="E7" s="21">
        <v>240703.19136314</v>
      </c>
      <c r="F7" s="21">
        <v>255101.104271</v>
      </c>
      <c r="G7" s="21">
        <v>-14397.91290786</v>
      </c>
      <c r="H7" s="21">
        <v>347955.3464484</v>
      </c>
      <c r="I7" s="21">
        <v>389150.39811084</v>
      </c>
      <c r="J7" s="20">
        <v>0</v>
      </c>
      <c r="K7" s="21">
        <v>0</v>
      </c>
    </row>
    <row r="8" spans="1:11" s="22" customFormat="1" ht="15">
      <c r="A8" s="18" t="s">
        <v>19</v>
      </c>
      <c r="B8" s="19" t="s">
        <v>20</v>
      </c>
      <c r="C8" s="20">
        <v>27</v>
      </c>
      <c r="D8" s="20">
        <v>629207</v>
      </c>
      <c r="E8" s="21">
        <v>16366.59934995</v>
      </c>
      <c r="F8" s="21">
        <v>13397.22832418</v>
      </c>
      <c r="G8" s="21">
        <v>2969.37102577</v>
      </c>
      <c r="H8" s="21">
        <v>91471.78834376</v>
      </c>
      <c r="I8" s="21">
        <v>92095.00445136</v>
      </c>
      <c r="J8" s="20">
        <v>0</v>
      </c>
      <c r="K8" s="21">
        <v>0</v>
      </c>
    </row>
    <row r="9" spans="1:11" s="22" customFormat="1" ht="15">
      <c r="A9" s="18" t="s">
        <v>21</v>
      </c>
      <c r="B9" s="19" t="s">
        <v>22</v>
      </c>
      <c r="C9" s="20">
        <v>23</v>
      </c>
      <c r="D9" s="20">
        <v>1091088</v>
      </c>
      <c r="E9" s="21">
        <v>19691.46443352</v>
      </c>
      <c r="F9" s="21">
        <v>21654.94339262</v>
      </c>
      <c r="G9" s="21">
        <v>-1963.4789591</v>
      </c>
      <c r="H9" s="21">
        <v>125955.55596682</v>
      </c>
      <c r="I9" s="21">
        <v>129829.33093753</v>
      </c>
      <c r="J9" s="20">
        <v>3</v>
      </c>
      <c r="K9" s="21">
        <v>15.12</v>
      </c>
    </row>
    <row r="10" spans="1:11" s="22" customFormat="1" ht="15">
      <c r="A10" s="18" t="s">
        <v>23</v>
      </c>
      <c r="B10" s="19" t="s">
        <v>24</v>
      </c>
      <c r="C10" s="20">
        <v>20</v>
      </c>
      <c r="D10" s="20">
        <v>427920</v>
      </c>
      <c r="E10" s="21">
        <v>27384.40989077</v>
      </c>
      <c r="F10" s="21">
        <v>22665.81480129</v>
      </c>
      <c r="G10" s="21">
        <v>4718.59508948</v>
      </c>
      <c r="H10" s="21">
        <v>119521.24639862</v>
      </c>
      <c r="I10" s="21">
        <v>120054.70149723</v>
      </c>
      <c r="J10" s="20">
        <v>0</v>
      </c>
      <c r="K10" s="21">
        <v>0</v>
      </c>
    </row>
    <row r="11" spans="1:11" s="22" customFormat="1" ht="15">
      <c r="A11" s="18" t="s">
        <v>25</v>
      </c>
      <c r="B11" s="19" t="s">
        <v>26</v>
      </c>
      <c r="C11" s="20">
        <v>26</v>
      </c>
      <c r="D11" s="20">
        <v>594922</v>
      </c>
      <c r="E11" s="21">
        <v>4531.50477297</v>
      </c>
      <c r="F11" s="21">
        <v>7420.12605325</v>
      </c>
      <c r="G11" s="21">
        <v>-2888.62128028</v>
      </c>
      <c r="H11" s="21">
        <v>136221.96974657</v>
      </c>
      <c r="I11" s="21">
        <v>138446.05440545</v>
      </c>
      <c r="J11" s="20">
        <v>1</v>
      </c>
      <c r="K11" s="21">
        <v>12.13</v>
      </c>
    </row>
    <row r="12" spans="1:11" s="22" customFormat="1" ht="15">
      <c r="A12" s="18" t="s">
        <v>27</v>
      </c>
      <c r="B12" s="19" t="s">
        <v>28</v>
      </c>
      <c r="C12" s="20">
        <v>16</v>
      </c>
      <c r="D12" s="20">
        <v>288806</v>
      </c>
      <c r="E12" s="21">
        <v>244.09006475</v>
      </c>
      <c r="F12" s="21">
        <v>991.98292416</v>
      </c>
      <c r="G12" s="21">
        <v>-747.89285941</v>
      </c>
      <c r="H12" s="21">
        <v>34696.98511346</v>
      </c>
      <c r="I12" s="21">
        <v>35000.71938941</v>
      </c>
      <c r="J12" s="20">
        <v>5</v>
      </c>
      <c r="K12" s="21">
        <v>321.08</v>
      </c>
    </row>
    <row r="13" spans="1:11" s="22" customFormat="1" ht="15">
      <c r="A13" s="18" t="s">
        <v>29</v>
      </c>
      <c r="B13" s="19" t="s">
        <v>30</v>
      </c>
      <c r="C13" s="20">
        <v>13</v>
      </c>
      <c r="D13" s="20">
        <v>117657</v>
      </c>
      <c r="E13" s="21">
        <v>544.69098563</v>
      </c>
      <c r="F13" s="21">
        <v>572.03425349</v>
      </c>
      <c r="G13" s="21">
        <v>-27.34326786</v>
      </c>
      <c r="H13" s="21">
        <v>13966.2250356</v>
      </c>
      <c r="I13" s="21">
        <v>14105.6686927</v>
      </c>
      <c r="J13" s="20">
        <v>1</v>
      </c>
      <c r="K13" s="21">
        <v>0</v>
      </c>
    </row>
    <row r="14" spans="1:11" s="22" customFormat="1" ht="15">
      <c r="A14" s="18" t="s">
        <v>31</v>
      </c>
      <c r="B14" s="19" t="s">
        <v>32</v>
      </c>
      <c r="C14" s="20">
        <v>2</v>
      </c>
      <c r="D14" s="20">
        <v>25061</v>
      </c>
      <c r="E14" s="21">
        <v>34.6063</v>
      </c>
      <c r="F14" s="21">
        <v>31.3214</v>
      </c>
      <c r="G14" s="21">
        <v>3.2849</v>
      </c>
      <c r="H14" s="21">
        <v>2556.1134</v>
      </c>
      <c r="I14" s="21">
        <v>2571.7691</v>
      </c>
      <c r="J14" s="20">
        <v>0</v>
      </c>
      <c r="K14" s="21">
        <v>0</v>
      </c>
    </row>
    <row r="15" spans="1:11" s="22" customFormat="1" ht="15">
      <c r="A15" s="18" t="s">
        <v>33</v>
      </c>
      <c r="B15" s="19" t="s">
        <v>34</v>
      </c>
      <c r="C15" s="20">
        <v>26</v>
      </c>
      <c r="D15" s="20">
        <v>240279</v>
      </c>
      <c r="E15" s="21">
        <v>264.14954556</v>
      </c>
      <c r="F15" s="21">
        <v>742.03746818</v>
      </c>
      <c r="G15" s="21">
        <v>-477.88792262</v>
      </c>
      <c r="H15" s="21">
        <v>27802.01400366</v>
      </c>
      <c r="I15" s="21">
        <v>28128.37003146</v>
      </c>
      <c r="J15" s="20">
        <v>2</v>
      </c>
      <c r="K15" s="21">
        <v>122.32</v>
      </c>
    </row>
    <row r="16" spans="1:11" s="22" customFormat="1" ht="15">
      <c r="A16" s="18" t="s">
        <v>35</v>
      </c>
      <c r="B16" s="19" t="s">
        <v>36</v>
      </c>
      <c r="C16" s="20">
        <v>21</v>
      </c>
      <c r="D16" s="20">
        <v>679222</v>
      </c>
      <c r="E16" s="21">
        <v>4710.3371717</v>
      </c>
      <c r="F16" s="21">
        <v>5646.06632899</v>
      </c>
      <c r="G16" s="21">
        <v>-935.72915729</v>
      </c>
      <c r="H16" s="21">
        <v>151204.31723842</v>
      </c>
      <c r="I16" s="21">
        <v>150972.50442249</v>
      </c>
      <c r="J16" s="20">
        <v>0</v>
      </c>
      <c r="K16" s="21">
        <v>0</v>
      </c>
    </row>
    <row r="17" spans="1:11" s="22" customFormat="1" ht="15">
      <c r="A17" s="18" t="s">
        <v>37</v>
      </c>
      <c r="B17" s="19" t="s">
        <v>38</v>
      </c>
      <c r="C17" s="20">
        <v>15</v>
      </c>
      <c r="D17" s="20">
        <v>275874</v>
      </c>
      <c r="E17" s="21">
        <v>369.11850573</v>
      </c>
      <c r="F17" s="21">
        <v>566.32502097</v>
      </c>
      <c r="G17" s="21">
        <v>-197.20651524</v>
      </c>
      <c r="H17" s="21">
        <v>28281.3544672</v>
      </c>
      <c r="I17" s="21">
        <v>28414.37728298</v>
      </c>
      <c r="J17" s="20">
        <v>6</v>
      </c>
      <c r="K17" s="21">
        <v>162.08</v>
      </c>
    </row>
    <row r="18" spans="1:11" s="22" customFormat="1" ht="15">
      <c r="A18" s="18" t="s">
        <v>39</v>
      </c>
      <c r="B18" s="19" t="s">
        <v>40</v>
      </c>
      <c r="C18" s="20">
        <v>22</v>
      </c>
      <c r="D18" s="20">
        <v>342606</v>
      </c>
      <c r="E18" s="21">
        <v>4081.32648938</v>
      </c>
      <c r="F18" s="21">
        <v>6618.54452239</v>
      </c>
      <c r="G18" s="21">
        <v>-2537.21803301</v>
      </c>
      <c r="H18" s="21">
        <v>104416.8203151</v>
      </c>
      <c r="I18" s="21">
        <v>105285.796213</v>
      </c>
      <c r="J18" s="20">
        <v>0</v>
      </c>
      <c r="K18" s="21">
        <v>0</v>
      </c>
    </row>
    <row r="19" spans="1:11" s="22" customFormat="1" ht="15">
      <c r="A19" s="18" t="s">
        <v>41</v>
      </c>
      <c r="B19" s="19" t="s">
        <v>42</v>
      </c>
      <c r="C19" s="20">
        <v>21</v>
      </c>
      <c r="D19" s="20">
        <v>182627</v>
      </c>
      <c r="E19" s="21">
        <v>663.40019601</v>
      </c>
      <c r="F19" s="21">
        <v>995.4030784</v>
      </c>
      <c r="G19" s="21">
        <v>-332.00288239</v>
      </c>
      <c r="H19" s="21">
        <v>16114.73975171</v>
      </c>
      <c r="I19" s="21">
        <v>16400.00093505</v>
      </c>
      <c r="J19" s="20">
        <v>0</v>
      </c>
      <c r="K19" s="21">
        <v>0</v>
      </c>
    </row>
    <row r="20" spans="1:11" s="22" customFormat="1" ht="15">
      <c r="A20" s="18" t="s">
        <v>43</v>
      </c>
      <c r="B20" s="19" t="s">
        <v>44</v>
      </c>
      <c r="C20" s="20">
        <v>4</v>
      </c>
      <c r="D20" s="20">
        <v>46480</v>
      </c>
      <c r="E20" s="21">
        <v>27.2583284</v>
      </c>
      <c r="F20" s="21">
        <v>74.6960921</v>
      </c>
      <c r="G20" s="21">
        <v>-47.4377637</v>
      </c>
      <c r="H20" s="21">
        <v>1349.7922439</v>
      </c>
      <c r="I20" s="21">
        <v>1377.9133999</v>
      </c>
      <c r="J20" s="20">
        <v>0</v>
      </c>
      <c r="K20" s="21">
        <v>0</v>
      </c>
    </row>
    <row r="21" spans="1:11" s="22" customFormat="1" ht="15">
      <c r="A21" s="18" t="s">
        <v>45</v>
      </c>
      <c r="B21" s="19" t="s">
        <v>46</v>
      </c>
      <c r="C21" s="20">
        <v>12</v>
      </c>
      <c r="D21" s="20">
        <v>274724</v>
      </c>
      <c r="E21" s="21">
        <v>10804.31765697</v>
      </c>
      <c r="F21" s="21">
        <v>8212.77729288</v>
      </c>
      <c r="G21" s="21">
        <v>2591.54036409</v>
      </c>
      <c r="H21" s="21">
        <v>97798.2725125</v>
      </c>
      <c r="I21" s="21">
        <v>98448.1167024</v>
      </c>
      <c r="J21" s="20">
        <v>0</v>
      </c>
      <c r="K21" s="21">
        <v>0</v>
      </c>
    </row>
    <row r="22" spans="1:11" ht="30">
      <c r="A22" s="6" t="s">
        <v>47</v>
      </c>
      <c r="B22" s="17" t="s">
        <v>48</v>
      </c>
      <c r="C22" s="14">
        <f>SUM($C$6:$C$21)</f>
        <v>317</v>
      </c>
      <c r="D22" s="14">
        <f>SUM($D$6:$D$21)</f>
        <v>7529260</v>
      </c>
      <c r="E22" s="10">
        <f>SUM($E$6:$E$21)</f>
        <v>716119.8279347098</v>
      </c>
      <c r="F22" s="10">
        <f>SUM($F$6:$F$21)</f>
        <v>711032.2165143399</v>
      </c>
      <c r="G22" s="10">
        <f>SUM($G$6:$G$21)</f>
        <v>5087.61142037</v>
      </c>
      <c r="H22" s="10">
        <f>SUM($H$6:$H$21)</f>
        <v>1413344.8477167</v>
      </c>
      <c r="I22" s="10">
        <f>SUM($I$6:$I$21)</f>
        <v>1462229.76179477</v>
      </c>
      <c r="J22" s="14">
        <f>SUM($J$6:$J$21)</f>
        <v>18</v>
      </c>
      <c r="K22" s="10">
        <f>SUM($K$6:$K$21)</f>
        <v>632.73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2" customFormat="1" ht="15">
      <c r="A25" s="18" t="s">
        <v>15</v>
      </c>
      <c r="B25" s="19" t="s">
        <v>51</v>
      </c>
      <c r="C25" s="20">
        <v>14</v>
      </c>
      <c r="D25" s="20">
        <v>2567227</v>
      </c>
      <c r="E25" s="21">
        <v>1395.64682607</v>
      </c>
      <c r="F25" s="21">
        <v>504.22348727</v>
      </c>
      <c r="G25" s="21">
        <v>891.4233388</v>
      </c>
      <c r="H25" s="21">
        <v>44515.6439061</v>
      </c>
      <c r="I25" s="21">
        <v>43974.071362</v>
      </c>
      <c r="J25" s="20">
        <v>0</v>
      </c>
      <c r="K25" s="21">
        <v>0</v>
      </c>
    </row>
    <row r="26" spans="1:11" s="22" customFormat="1" ht="15">
      <c r="A26" s="18" t="s">
        <v>17</v>
      </c>
      <c r="B26" s="19" t="s">
        <v>52</v>
      </c>
      <c r="C26" s="20">
        <v>32</v>
      </c>
      <c r="D26" s="20">
        <v>12156461</v>
      </c>
      <c r="E26" s="21">
        <v>4515.42560542</v>
      </c>
      <c r="F26" s="21">
        <v>2625.18984957</v>
      </c>
      <c r="G26" s="21">
        <v>1890.23575585</v>
      </c>
      <c r="H26" s="21">
        <v>222736.6170664</v>
      </c>
      <c r="I26" s="21">
        <v>226357.78463679</v>
      </c>
      <c r="J26" s="20">
        <v>0</v>
      </c>
      <c r="K26" s="21">
        <v>0</v>
      </c>
    </row>
    <row r="27" spans="1:11" s="22" customFormat="1" ht="15">
      <c r="A27" s="18" t="s">
        <v>19</v>
      </c>
      <c r="B27" s="19" t="s">
        <v>53</v>
      </c>
      <c r="C27" s="20">
        <v>27</v>
      </c>
      <c r="D27" s="20">
        <v>6393977</v>
      </c>
      <c r="E27" s="21">
        <v>2877.30004333</v>
      </c>
      <c r="F27" s="21">
        <v>1154.64595947</v>
      </c>
      <c r="G27" s="21">
        <v>1722.65408386</v>
      </c>
      <c r="H27" s="21">
        <v>106993.6658592</v>
      </c>
      <c r="I27" s="21">
        <v>107420.0497713</v>
      </c>
      <c r="J27" s="20">
        <v>0</v>
      </c>
      <c r="K27" s="21">
        <v>0</v>
      </c>
    </row>
    <row r="28" spans="1:11" s="22" customFormat="1" ht="15">
      <c r="A28" s="18" t="s">
        <v>21</v>
      </c>
      <c r="B28" s="19" t="s">
        <v>54</v>
      </c>
      <c r="C28" s="20">
        <v>27</v>
      </c>
      <c r="D28" s="20">
        <v>8356221</v>
      </c>
      <c r="E28" s="21">
        <v>3527.95755302</v>
      </c>
      <c r="F28" s="21">
        <v>1757.9397446</v>
      </c>
      <c r="G28" s="21">
        <v>1770.01780842</v>
      </c>
      <c r="H28" s="21">
        <v>158940.86150153</v>
      </c>
      <c r="I28" s="21">
        <v>160754.77862046</v>
      </c>
      <c r="J28" s="20">
        <v>0</v>
      </c>
      <c r="K28" s="21">
        <v>0</v>
      </c>
    </row>
    <row r="29" spans="1:11" s="22" customFormat="1" ht="15">
      <c r="A29" s="18" t="s">
        <v>23</v>
      </c>
      <c r="B29" s="19" t="s">
        <v>55</v>
      </c>
      <c r="C29" s="20">
        <v>24</v>
      </c>
      <c r="D29" s="20">
        <v>7364508</v>
      </c>
      <c r="E29" s="21">
        <v>3163.62302531</v>
      </c>
      <c r="F29" s="21">
        <v>1665.14756178</v>
      </c>
      <c r="G29" s="21">
        <v>1498.47546353</v>
      </c>
      <c r="H29" s="21">
        <v>106373.6432179</v>
      </c>
      <c r="I29" s="21">
        <v>107827.4744495</v>
      </c>
      <c r="J29" s="20">
        <v>0</v>
      </c>
      <c r="K29" s="21">
        <v>0</v>
      </c>
    </row>
    <row r="30" spans="1:11" s="22" customFormat="1" ht="15">
      <c r="A30" s="18" t="s">
        <v>25</v>
      </c>
      <c r="B30" s="19" t="s">
        <v>56</v>
      </c>
      <c r="C30" s="20">
        <v>8</v>
      </c>
      <c r="D30" s="20">
        <v>556184</v>
      </c>
      <c r="E30" s="21">
        <v>172.12787623</v>
      </c>
      <c r="F30" s="21">
        <v>111.98497467</v>
      </c>
      <c r="G30" s="21">
        <v>60.14290156</v>
      </c>
      <c r="H30" s="21">
        <v>9593.082677</v>
      </c>
      <c r="I30" s="21">
        <v>9728.227568</v>
      </c>
      <c r="J30" s="20">
        <v>0</v>
      </c>
      <c r="K30" s="21">
        <v>0</v>
      </c>
    </row>
    <row r="31" spans="1:11" s="22" customFormat="1" ht="15">
      <c r="A31" s="18" t="s">
        <v>27</v>
      </c>
      <c r="B31" s="19" t="s">
        <v>57</v>
      </c>
      <c r="C31" s="20">
        <v>22</v>
      </c>
      <c r="D31" s="20">
        <v>3957921</v>
      </c>
      <c r="E31" s="21">
        <v>1218.82745055</v>
      </c>
      <c r="F31" s="21">
        <v>1382.24146899</v>
      </c>
      <c r="G31" s="21">
        <v>-163.41401844</v>
      </c>
      <c r="H31" s="21">
        <v>78514.3927314</v>
      </c>
      <c r="I31" s="21">
        <v>79036.6221588</v>
      </c>
      <c r="J31" s="20">
        <v>0</v>
      </c>
      <c r="K31" s="21">
        <v>0</v>
      </c>
    </row>
    <row r="32" spans="1:11" s="22" customFormat="1" ht="15">
      <c r="A32" s="18" t="s">
        <v>29</v>
      </c>
      <c r="B32" s="19" t="s">
        <v>58</v>
      </c>
      <c r="C32" s="20">
        <v>26</v>
      </c>
      <c r="D32" s="20">
        <v>4845840</v>
      </c>
      <c r="E32" s="21">
        <v>2909.19107736</v>
      </c>
      <c r="F32" s="21">
        <v>1095.75833766</v>
      </c>
      <c r="G32" s="21">
        <v>1813.4327397</v>
      </c>
      <c r="H32" s="21">
        <v>94529.7851495</v>
      </c>
      <c r="I32" s="21">
        <v>96392.2683513</v>
      </c>
      <c r="J32" s="20">
        <v>0</v>
      </c>
      <c r="K32" s="21">
        <v>0</v>
      </c>
    </row>
    <row r="33" spans="1:11" s="22" customFormat="1" ht="15">
      <c r="A33" s="18" t="s">
        <v>31</v>
      </c>
      <c r="B33" s="19" t="s">
        <v>59</v>
      </c>
      <c r="C33" s="20">
        <v>116</v>
      </c>
      <c r="D33" s="20">
        <v>11437336</v>
      </c>
      <c r="E33" s="21">
        <v>5758.88115013</v>
      </c>
      <c r="F33" s="21">
        <v>3685.96882563</v>
      </c>
      <c r="G33" s="21">
        <v>2072.9123245</v>
      </c>
      <c r="H33" s="21">
        <v>146129.46849209</v>
      </c>
      <c r="I33" s="21">
        <v>147828.61330245</v>
      </c>
      <c r="J33" s="20">
        <v>0</v>
      </c>
      <c r="K33" s="21">
        <v>0</v>
      </c>
    </row>
    <row r="34" spans="1:11" s="22" customFormat="1" ht="15">
      <c r="A34" s="18" t="s">
        <v>33</v>
      </c>
      <c r="B34" s="19" t="s">
        <v>60</v>
      </c>
      <c r="C34" s="20">
        <v>40</v>
      </c>
      <c r="D34" s="20">
        <v>13348560</v>
      </c>
      <c r="E34" s="21">
        <v>2290.61994413</v>
      </c>
      <c r="F34" s="21">
        <v>1485.88985397</v>
      </c>
      <c r="G34" s="21">
        <v>804.73009016</v>
      </c>
      <c r="H34" s="21">
        <v>146927.66230464</v>
      </c>
      <c r="I34" s="21">
        <v>150683.09755167</v>
      </c>
      <c r="J34" s="20">
        <v>0</v>
      </c>
      <c r="K34" s="21">
        <v>0</v>
      </c>
    </row>
    <row r="35" spans="1:11" s="22" customFormat="1" ht="15">
      <c r="A35" s="18" t="s">
        <v>35</v>
      </c>
      <c r="B35" s="19" t="s">
        <v>61</v>
      </c>
      <c r="C35" s="20">
        <v>29</v>
      </c>
      <c r="D35" s="20">
        <v>11291488</v>
      </c>
      <c r="E35" s="21">
        <v>5404.61427843</v>
      </c>
      <c r="F35" s="21">
        <v>2877.45622933</v>
      </c>
      <c r="G35" s="21">
        <v>2527.1580491</v>
      </c>
      <c r="H35" s="21">
        <v>222709.6855661</v>
      </c>
      <c r="I35" s="21">
        <v>226103.482515</v>
      </c>
      <c r="J35" s="20">
        <v>0</v>
      </c>
      <c r="K35" s="21">
        <v>0</v>
      </c>
    </row>
    <row r="36" spans="1:11" ht="15">
      <c r="A36" s="6" t="s">
        <v>47</v>
      </c>
      <c r="B36" s="6" t="s">
        <v>62</v>
      </c>
      <c r="C36" s="14">
        <f>SUM($C$25:$C$35)</f>
        <v>365</v>
      </c>
      <c r="D36" s="14">
        <f>SUM($D$25:$D$35)</f>
        <v>82275723</v>
      </c>
      <c r="E36" s="10">
        <f>SUM($E$25:$E$35)</f>
        <v>33234.21482998</v>
      </c>
      <c r="F36" s="10">
        <f>SUM($F$25:$F$35)</f>
        <v>18346.44629294</v>
      </c>
      <c r="G36" s="10">
        <f>SUM($G$25:$G$35)</f>
        <v>14887.768537039998</v>
      </c>
      <c r="H36" s="10">
        <f>SUM($H$25:$H$35)</f>
        <v>1337964.5084718599</v>
      </c>
      <c r="I36" s="10">
        <f>SUM($I$25:$I$35)</f>
        <v>1356106.47028727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2" customFormat="1" ht="15">
      <c r="A39" s="18" t="s">
        <v>15</v>
      </c>
      <c r="B39" s="19" t="s">
        <v>65</v>
      </c>
      <c r="C39" s="20">
        <v>21</v>
      </c>
      <c r="D39" s="20">
        <v>496665</v>
      </c>
      <c r="E39" s="21">
        <v>1276.58096582</v>
      </c>
      <c r="F39" s="21">
        <v>470.91950915</v>
      </c>
      <c r="G39" s="21">
        <v>805.66145667</v>
      </c>
      <c r="H39" s="21">
        <v>20781.4679308</v>
      </c>
      <c r="I39" s="21">
        <v>20399.35642763</v>
      </c>
      <c r="J39" s="20">
        <v>2</v>
      </c>
      <c r="K39" s="21">
        <v>0</v>
      </c>
    </row>
    <row r="40" spans="1:11" s="22" customFormat="1" ht="15">
      <c r="A40" s="18" t="s">
        <v>17</v>
      </c>
      <c r="B40" s="19" t="s">
        <v>66</v>
      </c>
      <c r="C40" s="20">
        <v>33</v>
      </c>
      <c r="D40" s="20">
        <v>5008192</v>
      </c>
      <c r="E40" s="21">
        <v>3383.56056666</v>
      </c>
      <c r="F40" s="21">
        <v>1843.75944389</v>
      </c>
      <c r="G40" s="21">
        <v>1539.80112277</v>
      </c>
      <c r="H40" s="21">
        <v>146836.02137261</v>
      </c>
      <c r="I40" s="21">
        <v>147809.6111667</v>
      </c>
      <c r="J40" s="20">
        <v>2</v>
      </c>
      <c r="K40" s="21">
        <v>9.3273</v>
      </c>
    </row>
    <row r="41" spans="1:11" s="22" customFormat="1" ht="15">
      <c r="A41" s="18" t="s">
        <v>19</v>
      </c>
      <c r="B41" s="19" t="s">
        <v>67</v>
      </c>
      <c r="C41" s="20">
        <v>26</v>
      </c>
      <c r="D41" s="20">
        <v>4118163</v>
      </c>
      <c r="E41" s="21">
        <v>5153.82880349</v>
      </c>
      <c r="F41" s="21">
        <v>2390.88178666</v>
      </c>
      <c r="G41" s="21">
        <v>2762.94701683</v>
      </c>
      <c r="H41" s="21">
        <v>173958.67683442</v>
      </c>
      <c r="I41" s="21">
        <v>174985.91008274</v>
      </c>
      <c r="J41" s="20">
        <v>0</v>
      </c>
      <c r="K41" s="21">
        <v>0</v>
      </c>
    </row>
    <row r="42" spans="1:11" s="22" customFormat="1" ht="15">
      <c r="A42" s="18" t="s">
        <v>21</v>
      </c>
      <c r="B42" s="19" t="s">
        <v>68</v>
      </c>
      <c r="C42" s="20">
        <v>10</v>
      </c>
      <c r="D42" s="20">
        <v>777800</v>
      </c>
      <c r="E42" s="21">
        <v>499.65094811</v>
      </c>
      <c r="F42" s="21">
        <v>304.79715927</v>
      </c>
      <c r="G42" s="21">
        <v>194.85378884</v>
      </c>
      <c r="H42" s="21">
        <v>19276.13210502</v>
      </c>
      <c r="I42" s="21">
        <v>20032.19351045</v>
      </c>
      <c r="J42" s="20">
        <v>0</v>
      </c>
      <c r="K42" s="21">
        <v>0</v>
      </c>
    </row>
    <row r="43" spans="1:11" s="22" customFormat="1" ht="15">
      <c r="A43" s="18" t="s">
        <v>23</v>
      </c>
      <c r="B43" s="19" t="s">
        <v>69</v>
      </c>
      <c r="C43" s="20">
        <v>25</v>
      </c>
      <c r="D43" s="20">
        <v>508149</v>
      </c>
      <c r="E43" s="21">
        <v>7092.61985326</v>
      </c>
      <c r="F43" s="21">
        <v>6137.64291259</v>
      </c>
      <c r="G43" s="21">
        <v>954.97694067</v>
      </c>
      <c r="H43" s="21">
        <v>101757.62168762</v>
      </c>
      <c r="I43" s="21">
        <v>115463.75303088</v>
      </c>
      <c r="J43" s="20">
        <v>0</v>
      </c>
      <c r="K43" s="21">
        <v>0</v>
      </c>
    </row>
    <row r="44" spans="1:11" s="22" customFormat="1" ht="15">
      <c r="A44" s="18" t="s">
        <v>25</v>
      </c>
      <c r="B44" s="19" t="s">
        <v>70</v>
      </c>
      <c r="C44" s="20">
        <v>22</v>
      </c>
      <c r="D44" s="20">
        <v>345178</v>
      </c>
      <c r="E44" s="21">
        <v>955.30523358</v>
      </c>
      <c r="F44" s="21">
        <v>983.75793179</v>
      </c>
      <c r="G44" s="21">
        <v>-28.45269821</v>
      </c>
      <c r="H44" s="21">
        <v>16242.6850001</v>
      </c>
      <c r="I44" s="21">
        <v>17002.5804848</v>
      </c>
      <c r="J44" s="20">
        <v>2</v>
      </c>
      <c r="K44" s="21">
        <v>25.8129</v>
      </c>
    </row>
    <row r="45" spans="1:11" ht="15">
      <c r="A45" s="6" t="s">
        <v>47</v>
      </c>
      <c r="B45" s="6" t="s">
        <v>71</v>
      </c>
      <c r="C45" s="14">
        <f>SUM($C$39:$C$44)</f>
        <v>137</v>
      </c>
      <c r="D45" s="14">
        <f>SUM($D$39:$D$44)</f>
        <v>11254147</v>
      </c>
      <c r="E45" s="10">
        <f>SUM($E$39:$E$44)</f>
        <v>18361.546370919998</v>
      </c>
      <c r="F45" s="10">
        <f>SUM($F$39:$F$44)</f>
        <v>12131.75874335</v>
      </c>
      <c r="G45" s="10">
        <f>SUM($G$39:$G$44)</f>
        <v>6229.787627569999</v>
      </c>
      <c r="H45" s="10">
        <f>SUM($H$39:$H$44)</f>
        <v>478852.60493057</v>
      </c>
      <c r="I45" s="10">
        <f>SUM($I$39:$I$44)</f>
        <v>495693.4047032</v>
      </c>
      <c r="J45" s="14">
        <f>SUM($J$39:$J$44)</f>
        <v>6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2" customFormat="1" ht="15">
      <c r="A48" s="18" t="s">
        <v>15</v>
      </c>
      <c r="B48" s="19" t="s">
        <v>74</v>
      </c>
      <c r="C48" s="20">
        <v>25</v>
      </c>
      <c r="D48" s="20">
        <v>2673825</v>
      </c>
      <c r="E48" s="21">
        <v>213.29897978</v>
      </c>
      <c r="F48" s="21">
        <v>113.89950105</v>
      </c>
      <c r="G48" s="21">
        <v>99.39947873</v>
      </c>
      <c r="H48" s="21">
        <v>16415.7029822</v>
      </c>
      <c r="I48" s="21">
        <v>16626.0856802</v>
      </c>
      <c r="J48" s="20">
        <v>0</v>
      </c>
      <c r="K48" s="21">
        <v>0</v>
      </c>
    </row>
    <row r="49" spans="1:11" s="22" customFormat="1" ht="15">
      <c r="A49" s="18" t="s">
        <v>17</v>
      </c>
      <c r="B49" s="19" t="s">
        <v>75</v>
      </c>
      <c r="C49" s="20">
        <v>10</v>
      </c>
      <c r="D49" s="20">
        <v>2888864</v>
      </c>
      <c r="E49" s="21">
        <v>103.54111327</v>
      </c>
      <c r="F49" s="21">
        <v>45.00754429</v>
      </c>
      <c r="G49" s="21">
        <v>58.53356898</v>
      </c>
      <c r="H49" s="21">
        <v>13156.6134813</v>
      </c>
      <c r="I49" s="21">
        <v>13270.8004939</v>
      </c>
      <c r="J49" s="20">
        <v>0</v>
      </c>
      <c r="K49" s="21">
        <v>0</v>
      </c>
    </row>
    <row r="50" spans="1:11" ht="15">
      <c r="A50" s="6" t="s">
        <v>47</v>
      </c>
      <c r="B50" s="6" t="s">
        <v>76</v>
      </c>
      <c r="C50" s="14">
        <f>SUM($C$48:$C$49)</f>
        <v>35</v>
      </c>
      <c r="D50" s="14">
        <f>SUM($D$48:$D$49)</f>
        <v>5562689</v>
      </c>
      <c r="E50" s="10">
        <f>SUM($E$48:$E$49)</f>
        <v>316.84009305</v>
      </c>
      <c r="F50" s="10">
        <f>SUM($F$48:$F$49)</f>
        <v>158.90704534</v>
      </c>
      <c r="G50" s="10">
        <f>SUM($G$48:$G$49)</f>
        <v>157.93304770999998</v>
      </c>
      <c r="H50" s="10">
        <f>SUM($H$48:$H$49)</f>
        <v>29572.3164635</v>
      </c>
      <c r="I50" s="10">
        <f>SUM($I$48:$I$49)</f>
        <v>29896.8861741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2" customFormat="1" ht="15">
      <c r="A53" s="18" t="s">
        <v>15</v>
      </c>
      <c r="B53" s="19" t="s">
        <v>79</v>
      </c>
      <c r="C53" s="20">
        <v>68</v>
      </c>
      <c r="D53" s="20">
        <v>2216086</v>
      </c>
      <c r="E53" s="21">
        <v>5984.18075566</v>
      </c>
      <c r="F53" s="21">
        <v>1069.75248656</v>
      </c>
      <c r="G53" s="21">
        <v>4914.4282691</v>
      </c>
      <c r="H53" s="21">
        <v>49906.11050945</v>
      </c>
      <c r="I53" s="21">
        <v>47510.55769142</v>
      </c>
      <c r="J53" s="20">
        <v>0</v>
      </c>
      <c r="K53" s="21">
        <v>0</v>
      </c>
    </row>
    <row r="54" spans="1:11" s="22" customFormat="1" ht="15">
      <c r="A54" s="18" t="s">
        <v>17</v>
      </c>
      <c r="B54" s="19" t="s">
        <v>80</v>
      </c>
      <c r="C54" s="20">
        <v>11</v>
      </c>
      <c r="D54" s="20">
        <v>3464739</v>
      </c>
      <c r="E54" s="21">
        <v>166.01885039</v>
      </c>
      <c r="F54" s="21">
        <v>617.71307446</v>
      </c>
      <c r="G54" s="21">
        <v>-451.69422407</v>
      </c>
      <c r="H54" s="21">
        <v>17839.88726546</v>
      </c>
      <c r="I54" s="21">
        <v>18183.61465195</v>
      </c>
      <c r="J54" s="20">
        <v>0</v>
      </c>
      <c r="K54" s="21">
        <v>0</v>
      </c>
    </row>
    <row r="55" spans="1:11" s="22" customFormat="1" ht="15">
      <c r="A55" s="18" t="s">
        <v>19</v>
      </c>
      <c r="B55" s="19" t="s">
        <v>81</v>
      </c>
      <c r="C55" s="20">
        <v>117</v>
      </c>
      <c r="D55" s="20">
        <v>8939164</v>
      </c>
      <c r="E55" s="21">
        <v>12821.2609272</v>
      </c>
      <c r="F55" s="21">
        <v>8812.23344175</v>
      </c>
      <c r="G55" s="21">
        <v>4009.02748545</v>
      </c>
      <c r="H55" s="21">
        <v>390349.74650724</v>
      </c>
      <c r="I55" s="21">
        <v>393879.83379317</v>
      </c>
      <c r="J55" s="20">
        <v>0</v>
      </c>
      <c r="K55" s="21">
        <v>0</v>
      </c>
    </row>
    <row r="56" spans="1:11" s="22" customFormat="1" ht="15">
      <c r="A56" s="18" t="s">
        <v>21</v>
      </c>
      <c r="B56" s="19" t="s">
        <v>82</v>
      </c>
      <c r="C56" s="20">
        <v>41</v>
      </c>
      <c r="D56" s="20">
        <v>1182926</v>
      </c>
      <c r="E56" s="21">
        <v>804.27516185</v>
      </c>
      <c r="F56" s="21">
        <v>415.06660623</v>
      </c>
      <c r="G56" s="21">
        <v>389.20855562</v>
      </c>
      <c r="H56" s="21">
        <v>22127.60150257</v>
      </c>
      <c r="I56" s="21">
        <v>22698.77555699</v>
      </c>
      <c r="J56" s="20">
        <v>0</v>
      </c>
      <c r="K56" s="21">
        <v>0</v>
      </c>
    </row>
    <row r="57" spans="1:11" ht="15">
      <c r="A57" s="6" t="s">
        <v>47</v>
      </c>
      <c r="B57" s="6" t="s">
        <v>83</v>
      </c>
      <c r="C57" s="14">
        <f>SUM($C$53:$C$56)</f>
        <v>237</v>
      </c>
      <c r="D57" s="14">
        <f>SUM($D$53:$D$56)</f>
        <v>15802915</v>
      </c>
      <c r="E57" s="10">
        <f>SUM($E$53:$E$56)</f>
        <v>19775.7356951</v>
      </c>
      <c r="F57" s="10">
        <f>SUM($F$53:$F$56)</f>
        <v>10914.765609000002</v>
      </c>
      <c r="G57" s="10">
        <f>SUM($G$53:$G$56)</f>
        <v>8860.9700861</v>
      </c>
      <c r="H57" s="10">
        <f>SUM($H$53:$H$56)</f>
        <v>480223.34578472</v>
      </c>
      <c r="I57" s="10">
        <f>SUM($I$53:$I$56)</f>
        <v>482272.78169353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1091</v>
      </c>
      <c r="D59" s="16">
        <f>SUM($D$6:$D$21)+SUM($D$25:$D$35)+SUM($D$39:$D$44)+SUM($D$48:$D$49)+SUM($D$53:$D$56)</f>
        <v>122424734</v>
      </c>
      <c r="E59" s="12">
        <f>SUM($E$6:$E$21)+SUM($E$25:$E$35)+SUM($E$39:$E$44)+SUM($E$48:$E$49)+SUM($E$53:$E$56)</f>
        <v>787808.16492376</v>
      </c>
      <c r="F59" s="12">
        <f>SUM($F$6:$F$21)+SUM($F$25:$F$35)+SUM($F$39:$F$44)+SUM($F$48:$F$49)+SUM($F$53:$F$56)</f>
        <v>752584.0942049699</v>
      </c>
      <c r="G59" s="12">
        <f>SUM($G$6:$G$21)+SUM($G$25:$G$35)+SUM($G$39:$G$44)+SUM($G$48:$G$49)+SUM($G$53:$G$56)</f>
        <v>35224.07071879</v>
      </c>
      <c r="H59" s="12">
        <f>SUM($H$6:$H$21)+SUM($H$25:$H$35)+SUM($H$39:$H$44)+SUM($H$48:$H$49)+SUM($H$53:$H$56)</f>
        <v>3739957.6233673496</v>
      </c>
      <c r="I59" s="12">
        <f>SUM($I$6:$I$21)+SUM($I$25:$I$35)+SUM($I$39:$I$44)+SUM($I$48:$I$49)+SUM($I$53:$I$56)</f>
        <v>3826199.3046528697</v>
      </c>
      <c r="J59" s="16">
        <f>SUM($J$6:$J$21)+SUM($J$25:$J$35)+SUM($J$39:$J$44)+SUM($J$48:$J$49)+SUM($J$53:$J$56)</f>
        <v>24</v>
      </c>
      <c r="K59" s="12">
        <f>SUM($K$6:$K$21)+SUM($K$25:$K$35)+SUM($K$39:$K$44)+SUM($K$48:$K$49)+SUM($K$53:$K$56)</f>
        <v>667.8702000000001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2" customFormat="1" ht="15">
      <c r="A63" s="18" t="s">
        <v>15</v>
      </c>
      <c r="B63" s="19" t="s">
        <v>87</v>
      </c>
      <c r="C63" s="20">
        <v>288</v>
      </c>
      <c r="D63" s="20">
        <v>187638</v>
      </c>
      <c r="E63" s="21">
        <v>227.101351</v>
      </c>
      <c r="F63" s="21">
        <v>0</v>
      </c>
      <c r="G63" s="21">
        <v>227.10135063</v>
      </c>
      <c r="H63" s="21">
        <v>47925.31121083</v>
      </c>
      <c r="I63" s="21">
        <v>47744.73502995</v>
      </c>
      <c r="J63" s="20">
        <v>0</v>
      </c>
      <c r="K63" s="21">
        <v>0</v>
      </c>
    </row>
    <row r="64" spans="1:11" s="22" customFormat="1" ht="15">
      <c r="A64" s="18" t="s">
        <v>17</v>
      </c>
      <c r="B64" s="19" t="s">
        <v>88</v>
      </c>
      <c r="C64" s="20">
        <v>13</v>
      </c>
      <c r="D64" s="20">
        <v>30733</v>
      </c>
      <c r="E64" s="21">
        <v>0</v>
      </c>
      <c r="F64" s="21">
        <v>0</v>
      </c>
      <c r="G64" s="21">
        <v>0</v>
      </c>
      <c r="H64" s="21">
        <v>1614.3002005</v>
      </c>
      <c r="I64" s="21">
        <v>1617.3794192</v>
      </c>
      <c r="J64" s="20">
        <v>0</v>
      </c>
      <c r="K64" s="21">
        <v>0</v>
      </c>
    </row>
    <row r="65" spans="1:11" s="22" customFormat="1" ht="15">
      <c r="A65" s="18" t="s">
        <v>19</v>
      </c>
      <c r="B65" s="19" t="s">
        <v>89</v>
      </c>
      <c r="C65" s="20">
        <v>8</v>
      </c>
      <c r="D65" s="20">
        <v>80</v>
      </c>
      <c r="E65" s="21">
        <v>0</v>
      </c>
      <c r="F65" s="21">
        <v>0</v>
      </c>
      <c r="G65" s="21">
        <v>0</v>
      </c>
      <c r="H65" s="21">
        <v>1940.936336</v>
      </c>
      <c r="I65" s="21">
        <v>1935.217576</v>
      </c>
      <c r="J65" s="20">
        <v>0</v>
      </c>
      <c r="K65" s="21">
        <v>0</v>
      </c>
    </row>
    <row r="66" spans="1:11" s="22" customFormat="1" ht="15">
      <c r="A66" s="18" t="s">
        <v>21</v>
      </c>
      <c r="B66" s="19" t="s">
        <v>90</v>
      </c>
      <c r="C66" s="20">
        <v>1</v>
      </c>
      <c r="D66" s="20">
        <v>717</v>
      </c>
      <c r="E66" s="21">
        <v>0</v>
      </c>
      <c r="F66" s="21">
        <v>0</v>
      </c>
      <c r="G66" s="44">
        <v>0</v>
      </c>
      <c r="H66" s="21">
        <v>60.76</v>
      </c>
      <c r="I66" s="21">
        <v>61.06</v>
      </c>
      <c r="J66" s="20">
        <v>0</v>
      </c>
      <c r="K66" s="21">
        <v>0</v>
      </c>
    </row>
    <row r="67" spans="1:11" ht="15">
      <c r="A67" s="6" t="s">
        <v>47</v>
      </c>
      <c r="B67" s="6" t="s">
        <v>91</v>
      </c>
      <c r="C67" s="14">
        <f>SUM($C$63:$C$66)</f>
        <v>310</v>
      </c>
      <c r="D67" s="14">
        <f>SUM($D$63:$D$66)</f>
        <v>219168</v>
      </c>
      <c r="E67" s="10">
        <f>SUM($E$63:$E$66)</f>
        <v>227.101351</v>
      </c>
      <c r="F67" s="10">
        <f>SUM($F$63:$F$66)</f>
        <v>0</v>
      </c>
      <c r="G67" s="10">
        <f>SUM($G$63:$G$66)</f>
        <v>227.10135063</v>
      </c>
      <c r="H67" s="10">
        <f>SUM($H$63:$H$66)</f>
        <v>51541.30774733</v>
      </c>
      <c r="I67" s="10">
        <f>SUM($I$63:$I$66)</f>
        <v>51358.39202515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2" customFormat="1" ht="15">
      <c r="A70" s="18" t="s">
        <v>15</v>
      </c>
      <c r="B70" s="19" t="s">
        <v>60</v>
      </c>
      <c r="C70" s="20">
        <v>20</v>
      </c>
      <c r="D70" s="20">
        <v>317426</v>
      </c>
      <c r="E70" s="21">
        <v>0</v>
      </c>
      <c r="F70" s="21">
        <v>36.42829898</v>
      </c>
      <c r="G70" s="21">
        <v>-36.42829898</v>
      </c>
      <c r="H70" s="21">
        <v>3855.4450534</v>
      </c>
      <c r="I70" s="21">
        <v>3952.6797622</v>
      </c>
      <c r="J70" s="20">
        <v>0</v>
      </c>
      <c r="K70" s="21">
        <v>0</v>
      </c>
    </row>
    <row r="71" spans="1:11" s="22" customFormat="1" ht="15">
      <c r="A71" s="18" t="s">
        <v>17</v>
      </c>
      <c r="B71" s="19" t="s">
        <v>92</v>
      </c>
      <c r="C71" s="20">
        <v>19</v>
      </c>
      <c r="D71" s="20">
        <v>137246</v>
      </c>
      <c r="E71" s="21">
        <v>0</v>
      </c>
      <c r="F71" s="21">
        <v>298.98628698</v>
      </c>
      <c r="G71" s="21">
        <v>-298.99043248</v>
      </c>
      <c r="H71" s="21">
        <v>5384.770569</v>
      </c>
      <c r="I71" s="21">
        <v>6578.2805356</v>
      </c>
      <c r="J71" s="20">
        <v>0</v>
      </c>
      <c r="K71" s="21">
        <v>0</v>
      </c>
    </row>
    <row r="72" spans="1:11" ht="15">
      <c r="A72" s="6" t="s">
        <v>47</v>
      </c>
      <c r="B72" s="6" t="s">
        <v>93</v>
      </c>
      <c r="C72" s="14">
        <f>SUM($C$70:$C$71)</f>
        <v>39</v>
      </c>
      <c r="D72" s="14">
        <f>SUM($D$70:$D$71)</f>
        <v>454672</v>
      </c>
      <c r="E72" s="10">
        <f>SUM($E$70:$E$71)</f>
        <v>0</v>
      </c>
      <c r="F72" s="10">
        <f>SUM($F$70:$F$71)</f>
        <v>335.41458596</v>
      </c>
      <c r="G72" s="10">
        <f>SUM($G$70:$G$71)</f>
        <v>-335.41873146</v>
      </c>
      <c r="H72" s="10">
        <f>SUM($H$70:$H$71)</f>
        <v>9240.2156224</v>
      </c>
      <c r="I72" s="10">
        <f>SUM($I$70:$I$71)</f>
        <v>10530.9602978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2" customFormat="1" ht="15">
      <c r="A74" s="18" t="s">
        <v>63</v>
      </c>
      <c r="B74" s="19" t="s">
        <v>78</v>
      </c>
      <c r="C74" s="20">
        <v>0</v>
      </c>
      <c r="D74" s="20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0">
        <v>0</v>
      </c>
      <c r="K74" s="21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349</v>
      </c>
      <c r="D76" s="16">
        <f>SUM($D$63:$D$66)+SUM($D$70:$D$71)+SUM($D$74:$D$74)</f>
        <v>673840</v>
      </c>
      <c r="E76" s="12">
        <f>SUM($E$63:$E$66)+SUM($E$70:$E$71)+SUM($E$74:$E$74)</f>
        <v>227.101351</v>
      </c>
      <c r="F76" s="12">
        <f>SUM($F$63:$F$66)+SUM($F$70:$F$71)+SUM($F$74:$F$74)</f>
        <v>335.41458596</v>
      </c>
      <c r="G76" s="12">
        <f>SUM($G$63:$G$66)+SUM($G$70:$G$71)+SUM($G$74:$G$74)</f>
        <v>-108.31738082999999</v>
      </c>
      <c r="H76" s="12">
        <f>SUM($H$63:$H$66)+SUM($H$70:$H$71)+SUM($H$74:$H$74)</f>
        <v>60781.52336973</v>
      </c>
      <c r="I76" s="12">
        <f>SUM($I$63:$I$66)+SUM($I$70:$I$71)+SUM($I$74:$I$74)</f>
        <v>61889.35232295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2" customFormat="1" ht="15">
      <c r="A79" s="18" t="s">
        <v>13</v>
      </c>
      <c r="B79" s="19" t="s">
        <v>14</v>
      </c>
      <c r="C79" s="20">
        <v>21</v>
      </c>
      <c r="D79" s="20">
        <v>3099</v>
      </c>
      <c r="E79" s="21">
        <v>136.5286</v>
      </c>
      <c r="F79" s="21">
        <v>0.6112</v>
      </c>
      <c r="G79" s="21">
        <v>135.9174</v>
      </c>
      <c r="H79" s="21">
        <v>470.4819</v>
      </c>
      <c r="I79" s="21">
        <v>482.1335</v>
      </c>
      <c r="J79" s="20">
        <v>0</v>
      </c>
      <c r="K79" s="21">
        <v>0</v>
      </c>
    </row>
    <row r="80" spans="1:11" s="22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2" customFormat="1" ht="15">
      <c r="A81" s="18" t="s">
        <v>49</v>
      </c>
      <c r="B81" s="19" t="s">
        <v>50</v>
      </c>
      <c r="C81" s="20">
        <v>0</v>
      </c>
      <c r="D81" s="20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</row>
    <row r="82" spans="1:11" s="22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2" customFormat="1" ht="15">
      <c r="A83" s="18" t="s">
        <v>63</v>
      </c>
      <c r="B83" s="19" t="s">
        <v>78</v>
      </c>
      <c r="C83" s="20">
        <v>0</v>
      </c>
      <c r="D83" s="20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0">
        <v>0</v>
      </c>
      <c r="K83" s="21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21</v>
      </c>
      <c r="D85" s="16">
        <f>SUM($D$79:$D$83)</f>
        <v>3099</v>
      </c>
      <c r="E85" s="12">
        <f>SUM($E$79:$E$83)</f>
        <v>136.5286</v>
      </c>
      <c r="F85" s="12">
        <f>SUM($F$79:$F$83)</f>
        <v>0.6112</v>
      </c>
      <c r="G85" s="12">
        <f>SUM($G$79:$G$83)</f>
        <v>135.9174</v>
      </c>
      <c r="H85" s="12">
        <f>SUM($H$79:$H$83)</f>
        <v>470.4819</v>
      </c>
      <c r="I85" s="12">
        <f>SUM($I$79:$I$83)</f>
        <v>482.1335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1461</v>
      </c>
      <c r="D87" s="16">
        <f>SUM($D$59:$D$59)+SUM($D$76:$D$76)+SUM($D$85:$D$85)</f>
        <v>123101673</v>
      </c>
      <c r="E87" s="12">
        <f>SUM($E$59:$E$59)+SUM($E$76:$E$76)+SUM($E$85:$E$85)</f>
        <v>788171.79487476</v>
      </c>
      <c r="F87" s="12">
        <f>SUM($F$59:$F$59)+SUM($F$76:$F$76)+SUM($F$85:$F$85)</f>
        <v>752920.11999093</v>
      </c>
      <c r="G87" s="12">
        <f>SUM($G$59:$G$59)+SUM($G$76:$G$76)+SUM($G$85:$G$85)</f>
        <v>35251.67073796</v>
      </c>
      <c r="H87" s="12">
        <f>SUM($H$59:$H$59)+SUM($H$76:$H$76)+SUM($H$85:$H$85)</f>
        <v>3801209.6286370796</v>
      </c>
      <c r="I87" s="12">
        <f>SUM($I$59:$I$59)+SUM($I$76:$I$76)+SUM($I$85:$I$85)</f>
        <v>3888570.7904758197</v>
      </c>
      <c r="J87" s="16">
        <f>SUM($J$59:$J$59)+SUM($J$76:$J$76)+SUM($J$85:$J$85)</f>
        <v>24</v>
      </c>
      <c r="K87" s="12">
        <f>SUM($K$59:$K$59)+SUM($K$76:$K$76)+SUM($K$85:$K$85)</f>
        <v>667.8702000000001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119</v>
      </c>
      <c r="C89" s="13" t="s">
        <v>121</v>
      </c>
      <c r="D89" s="13">
        <v>1647213</v>
      </c>
      <c r="E89" s="9">
        <v>2501.78590979</v>
      </c>
      <c r="F89" s="9">
        <v>676.64101021</v>
      </c>
      <c r="G89" s="9">
        <v>1825.14489958</v>
      </c>
      <c r="H89" s="9">
        <v>44836.58979932</v>
      </c>
      <c r="I89" s="9">
        <v>44331.5871746</v>
      </c>
      <c r="J89" s="13">
        <v>0</v>
      </c>
      <c r="K89" s="9">
        <v>0</v>
      </c>
    </row>
    <row r="90" ht="15">
      <c r="J90" s="43" t="s">
        <v>118</v>
      </c>
    </row>
    <row r="91" spans="2:11" ht="15">
      <c r="B91" s="47" t="s">
        <v>120</v>
      </c>
      <c r="C91" s="47"/>
      <c r="D91" s="47"/>
      <c r="E91" s="47"/>
      <c r="F91" s="47"/>
      <c r="G91" s="47"/>
      <c r="H91" s="47"/>
      <c r="I91" s="47"/>
      <c r="J91" s="47"/>
      <c r="K91" s="47"/>
    </row>
    <row r="92" spans="2:11" ht="15">
      <c r="B92" s="47" t="s">
        <v>122</v>
      </c>
      <c r="C92" s="47"/>
      <c r="D92" s="47"/>
      <c r="E92" s="47"/>
      <c r="F92" s="47"/>
      <c r="G92" s="47"/>
      <c r="H92" s="47"/>
      <c r="I92" s="47"/>
      <c r="J92" s="47"/>
      <c r="K92" s="47"/>
    </row>
  </sheetData>
  <mergeCells count="4">
    <mergeCell ref="A1:K1"/>
    <mergeCell ref="A2:K2"/>
    <mergeCell ref="B91:K91"/>
    <mergeCell ref="B92:K9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4</xdr:col>
                <xdr:colOff>838200</xdr:colOff>
                <xdr:row>0</xdr:row>
                <xdr:rowOff>66675</xdr:rowOff>
              </from>
              <to>
                <xdr:col>5</xdr:col>
                <xdr:colOff>247650</xdr:colOff>
                <xdr:row>0</xdr:row>
                <xdr:rowOff>561975</xdr:rowOff>
              </to>
            </anchor>
          </objectPr>
        </oleObject>
      </mc:Choice>
      <mc:Fallback>
        <oleObject progId="Word.Picture.8" shapeId="2049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52FBC-1774-4076-A86D-4E5E033D24C2}">
  <sheetPr>
    <pageSetUpPr fitToPage="1"/>
  </sheetPr>
  <dimension ref="A5:J30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2.28125" style="0" customWidth="1"/>
    <col min="8" max="8" width="8.57421875" style="0" customWidth="1"/>
    <col min="9" max="9" width="6.421875" style="0" customWidth="1"/>
  </cols>
  <sheetData>
    <row r="5" ht="15">
      <c r="A5" s="26" t="s">
        <v>100</v>
      </c>
    </row>
    <row r="6" spans="1:6" ht="15">
      <c r="A6" s="26"/>
      <c r="F6" s="27" t="s">
        <v>101</v>
      </c>
    </row>
    <row r="7" spans="1:7" ht="15" customHeight="1">
      <c r="A7" s="28"/>
      <c r="B7" s="50" t="s">
        <v>102</v>
      </c>
      <c r="C7" s="50"/>
      <c r="D7" s="50" t="s">
        <v>103</v>
      </c>
      <c r="E7" s="50"/>
      <c r="F7" s="50" t="s">
        <v>104</v>
      </c>
      <c r="G7" s="50"/>
    </row>
    <row r="8" spans="1:7" ht="30">
      <c r="A8" s="29"/>
      <c r="B8" s="30" t="s">
        <v>105</v>
      </c>
      <c r="C8" s="30" t="s">
        <v>106</v>
      </c>
      <c r="D8" s="30" t="s">
        <v>105</v>
      </c>
      <c r="E8" s="30" t="s">
        <v>106</v>
      </c>
      <c r="F8" s="30" t="s">
        <v>105</v>
      </c>
      <c r="G8" s="30" t="s">
        <v>106</v>
      </c>
    </row>
    <row r="9" spans="1:7" ht="15">
      <c r="A9" s="30" t="s">
        <v>107</v>
      </c>
      <c r="B9" s="30"/>
      <c r="C9" s="30"/>
      <c r="D9" s="30"/>
      <c r="E9" s="30"/>
      <c r="F9" s="29"/>
      <c r="G9" s="29"/>
    </row>
    <row r="10" spans="1:7" ht="15" customHeight="1">
      <c r="A10" s="31" t="s">
        <v>16</v>
      </c>
      <c r="B10" s="32">
        <v>1</v>
      </c>
      <c r="C10" s="32">
        <v>285</v>
      </c>
      <c r="D10" s="32">
        <v>0</v>
      </c>
      <c r="E10" s="32">
        <v>0</v>
      </c>
      <c r="F10" s="32">
        <v>1</v>
      </c>
      <c r="G10" s="32">
        <f>C10</f>
        <v>285</v>
      </c>
    </row>
    <row r="11" spans="1:7" ht="15">
      <c r="A11" s="29" t="s">
        <v>87</v>
      </c>
      <c r="B11" s="33"/>
      <c r="C11" s="33"/>
      <c r="D11" s="33">
        <v>2</v>
      </c>
      <c r="E11" s="33">
        <v>227</v>
      </c>
      <c r="F11" s="32">
        <v>2</v>
      </c>
      <c r="G11" s="32">
        <f>E11</f>
        <v>227</v>
      </c>
    </row>
    <row r="12" spans="1:7" ht="15">
      <c r="A12" s="30" t="s">
        <v>108</v>
      </c>
      <c r="B12" s="34">
        <f>SUM(B10:B11)</f>
        <v>1</v>
      </c>
      <c r="C12" s="34">
        <f>SUM(C10:C11)</f>
        <v>285</v>
      </c>
      <c r="D12" s="34">
        <f>SUM(D11)</f>
        <v>2</v>
      </c>
      <c r="E12" s="34">
        <f>SUM(E11)</f>
        <v>227</v>
      </c>
      <c r="F12" s="34">
        <f>B12+D12</f>
        <v>3</v>
      </c>
      <c r="G12" s="34">
        <f>C12+E12</f>
        <v>512</v>
      </c>
    </row>
    <row r="13" spans="1:7" ht="15" customHeight="1">
      <c r="A13" s="35" t="s">
        <v>109</v>
      </c>
      <c r="B13" s="33"/>
      <c r="C13" s="33"/>
      <c r="D13" s="33"/>
      <c r="E13" s="33"/>
      <c r="F13" s="32"/>
      <c r="G13" s="32"/>
    </row>
    <row r="14" spans="1:7" ht="15" customHeight="1">
      <c r="A14" s="31" t="s">
        <v>79</v>
      </c>
      <c r="B14" s="33">
        <v>6</v>
      </c>
      <c r="C14" s="33">
        <v>2490</v>
      </c>
      <c r="D14" s="32">
        <v>0</v>
      </c>
      <c r="E14" s="32">
        <v>0</v>
      </c>
      <c r="F14" s="32">
        <v>6</v>
      </c>
      <c r="G14" s="32">
        <f>C14</f>
        <v>2490</v>
      </c>
    </row>
    <row r="15" spans="1:7" ht="15" customHeight="1">
      <c r="A15" s="31" t="s">
        <v>81</v>
      </c>
      <c r="B15" s="33">
        <v>6</v>
      </c>
      <c r="C15" s="33">
        <v>228</v>
      </c>
      <c r="D15" s="32">
        <v>0</v>
      </c>
      <c r="E15" s="32">
        <v>0</v>
      </c>
      <c r="F15" s="32">
        <f>B15</f>
        <v>6</v>
      </c>
      <c r="G15" s="32">
        <f aca="true" t="shared" si="0" ref="G15">C15</f>
        <v>228</v>
      </c>
    </row>
    <row r="16" spans="1:7" ht="15">
      <c r="A16" s="30" t="s">
        <v>110</v>
      </c>
      <c r="B16" s="34">
        <f aca="true" t="shared" si="1" ref="B16:G16">SUM(B14:B15)</f>
        <v>12</v>
      </c>
      <c r="C16" s="34">
        <f t="shared" si="1"/>
        <v>2718</v>
      </c>
      <c r="D16" s="34">
        <f t="shared" si="1"/>
        <v>0</v>
      </c>
      <c r="E16" s="34">
        <f t="shared" si="1"/>
        <v>0</v>
      </c>
      <c r="F16" s="34">
        <f t="shared" si="1"/>
        <v>12</v>
      </c>
      <c r="G16" s="34">
        <f t="shared" si="1"/>
        <v>2718</v>
      </c>
    </row>
    <row r="17" spans="1:9" ht="15" customHeight="1">
      <c r="A17" s="35" t="s">
        <v>111</v>
      </c>
      <c r="B17" s="34">
        <f>B12+B16</f>
        <v>13</v>
      </c>
      <c r="C17" s="34">
        <f>C12+C16</f>
        <v>3003</v>
      </c>
      <c r="D17" s="34">
        <f>D12</f>
        <v>2</v>
      </c>
      <c r="E17" s="34">
        <f>E12</f>
        <v>227</v>
      </c>
      <c r="F17" s="34">
        <f>F12+F16</f>
        <v>15</v>
      </c>
      <c r="G17" s="34">
        <f>G12+G16</f>
        <v>3230</v>
      </c>
      <c r="I17" s="36"/>
    </row>
    <row r="18" spans="9:10" ht="15">
      <c r="I18" s="37"/>
      <c r="J18" s="36"/>
    </row>
    <row r="19" spans="1:9" ht="15">
      <c r="A19" s="38" t="s">
        <v>112</v>
      </c>
      <c r="I19" s="36"/>
    </row>
    <row r="20" spans="1:7" ht="15">
      <c r="A20" s="39" t="s">
        <v>113</v>
      </c>
      <c r="B20" s="49"/>
      <c r="C20" s="49"/>
      <c r="D20" s="49"/>
      <c r="E20" s="49"/>
      <c r="F20" s="49"/>
      <c r="G20" s="49"/>
    </row>
    <row r="21" spans="1:7" ht="15">
      <c r="A21" s="30" t="s">
        <v>107</v>
      </c>
      <c r="B21" s="49"/>
      <c r="C21" s="49"/>
      <c r="D21" s="49"/>
      <c r="E21" s="49"/>
      <c r="F21" s="49"/>
      <c r="G21" s="49"/>
    </row>
    <row r="22" spans="1:7" ht="15">
      <c r="A22" s="40" t="s">
        <v>16</v>
      </c>
      <c r="B22" s="49" t="s">
        <v>114</v>
      </c>
      <c r="C22" s="49"/>
      <c r="D22" s="49"/>
      <c r="E22" s="49"/>
      <c r="F22" s="49"/>
      <c r="G22" s="49"/>
    </row>
    <row r="23" spans="1:7" ht="15">
      <c r="A23" s="35" t="s">
        <v>109</v>
      </c>
      <c r="B23" s="48"/>
      <c r="C23" s="48"/>
      <c r="D23" s="48"/>
      <c r="E23" s="48"/>
      <c r="F23" s="48"/>
      <c r="G23" s="48"/>
    </row>
    <row r="24" spans="1:7" ht="60" customHeight="1">
      <c r="A24" s="31" t="s">
        <v>79</v>
      </c>
      <c r="B24" s="48" t="s">
        <v>115</v>
      </c>
      <c r="C24" s="48"/>
      <c r="D24" s="48"/>
      <c r="E24" s="48"/>
      <c r="F24" s="48"/>
      <c r="G24" s="48"/>
    </row>
    <row r="25" spans="1:7" ht="45" customHeight="1">
      <c r="A25" s="31" t="s">
        <v>81</v>
      </c>
      <c r="B25" s="48" t="s">
        <v>116</v>
      </c>
      <c r="C25" s="48"/>
      <c r="D25" s="48"/>
      <c r="E25" s="48"/>
      <c r="F25" s="48"/>
      <c r="G25" s="48"/>
    </row>
    <row r="26" spans="1:7" ht="15">
      <c r="A26" s="39" t="s">
        <v>86</v>
      </c>
      <c r="B26" s="48"/>
      <c r="C26" s="48"/>
      <c r="D26" s="48"/>
      <c r="E26" s="48"/>
      <c r="F26" s="48"/>
      <c r="G26" s="48"/>
    </row>
    <row r="27" spans="1:7" ht="15">
      <c r="A27" s="39" t="s">
        <v>107</v>
      </c>
      <c r="B27" s="48"/>
      <c r="C27" s="48"/>
      <c r="D27" s="48"/>
      <c r="E27" s="48"/>
      <c r="F27" s="48"/>
      <c r="G27" s="48"/>
    </row>
    <row r="28" spans="1:7" ht="15" customHeight="1">
      <c r="A28" s="41" t="s">
        <v>87</v>
      </c>
      <c r="B28" s="48" t="s">
        <v>117</v>
      </c>
      <c r="C28" s="48"/>
      <c r="D28" s="48"/>
      <c r="E28" s="48"/>
      <c r="F28" s="48"/>
      <c r="G28" s="48"/>
    </row>
    <row r="30" ht="15">
      <c r="D30" s="42"/>
    </row>
  </sheetData>
  <mergeCells count="12">
    <mergeCell ref="B22:G22"/>
    <mergeCell ref="B7:C7"/>
    <mergeCell ref="D7:E7"/>
    <mergeCell ref="F7:G7"/>
    <mergeCell ref="B20:G20"/>
    <mergeCell ref="B21:G21"/>
    <mergeCell ref="B28:G28"/>
    <mergeCell ref="B23:G23"/>
    <mergeCell ref="B24:G24"/>
    <mergeCell ref="B25:G25"/>
    <mergeCell ref="B26:G26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2</xdr:col>
                <xdr:colOff>133350</xdr:colOff>
                <xdr:row>0</xdr:row>
                <xdr:rowOff>104775</xdr:rowOff>
              </from>
              <to>
                <xdr:col>3</xdr:col>
                <xdr:colOff>9525</xdr:colOff>
                <xdr:row>3</xdr:row>
                <xdr:rowOff>171450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2022-02-08T14:43:12Z</cp:lastPrinted>
  <dcterms:created xsi:type="dcterms:W3CDTF">2022-02-07T06:23:15Z</dcterms:created>
  <dcterms:modified xsi:type="dcterms:W3CDTF">2022-02-09T09:14:35Z</dcterms:modified>
  <cp:category/>
  <cp:version/>
  <cp:contentType/>
  <cp:contentStatus/>
</cp:coreProperties>
</file>