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1.bin" ContentType="application/vnd.openxmlformats-officedocument.oleObject"/>
  <Override PartName="/xl/embeddings/oleObject2.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530"/>
  <workbookPr defaultThemeVersion="166925"/>
  <bookViews>
    <workbookView xWindow="65416" yWindow="65416" windowWidth="20730" windowHeight="11160" activeTab="0"/>
  </bookViews>
  <sheets>
    <sheet name="Jan 21" sheetId="1" r:id="rId1"/>
    <sheet name="New Schemes" sheetId="2" r:id="rId2"/>
  </sheets>
  <definedNames/>
  <calcPr calcId="191029"/>
  <extLst/>
</workbook>
</file>

<file path=xl/sharedStrings.xml><?xml version="1.0" encoding="utf-8"?>
<sst xmlns="http://schemas.openxmlformats.org/spreadsheetml/2006/main" count="192" uniqueCount="121">
  <si>
    <t xml:space="preserve">Monthly Report for the month of January 2021 </t>
  </si>
  <si>
    <t xml:space="preserve">Sr </t>
  </si>
  <si>
    <t xml:space="preserve">Scheme Name </t>
  </si>
  <si>
    <t>No. of Schemes as on January 31, 2021</t>
  </si>
  <si>
    <t>No. of Folios as on January 31, 2021</t>
  </si>
  <si>
    <t>Net Assets Under Management as on January 31, 2021 (INR in crore)</t>
  </si>
  <si>
    <t>Average Net Assets Under Management for the month January 2021 (INR in crore)</t>
  </si>
  <si>
    <t>No. of segregated portfolios created as on January 31, 2021</t>
  </si>
  <si>
    <t>Net Assets Under Management in segregated portfolio as on January 31, 2021 (INR in crore)</t>
  </si>
  <si>
    <t>A</t>
  </si>
  <si>
    <t>Open ended Schemes</t>
  </si>
  <si>
    <t>I</t>
  </si>
  <si>
    <t>Income/Debt Oriented Schemes</t>
  </si>
  <si>
    <t>i</t>
  </si>
  <si>
    <t>Overnight Fund</t>
  </si>
  <si>
    <t>ii</t>
  </si>
  <si>
    <t>Liquid Fund</t>
  </si>
  <si>
    <t>iii</t>
  </si>
  <si>
    <t>Ultra Short Duration Fund</t>
  </si>
  <si>
    <t>iv</t>
  </si>
  <si>
    <t>Low Duration Fund</t>
  </si>
  <si>
    <t>v</t>
  </si>
  <si>
    <t>Money Market Fund</t>
  </si>
  <si>
    <t>vi</t>
  </si>
  <si>
    <t>Short Duration Fund</t>
  </si>
  <si>
    <t>vii</t>
  </si>
  <si>
    <t>Medium Duration Fund</t>
  </si>
  <si>
    <t>viii</t>
  </si>
  <si>
    <t>Medium to Long Duration Fund</t>
  </si>
  <si>
    <t>ix</t>
  </si>
  <si>
    <t>Long Duration Fund</t>
  </si>
  <si>
    <t>x</t>
  </si>
  <si>
    <t>Dynamic Bond Fund</t>
  </si>
  <si>
    <t>xi</t>
  </si>
  <si>
    <t>Corporate Bond Fund</t>
  </si>
  <si>
    <t>xii</t>
  </si>
  <si>
    <t>Credit Risk Fund</t>
  </si>
  <si>
    <t>xiii</t>
  </si>
  <si>
    <t>Banking and PSU Fund</t>
  </si>
  <si>
    <t>xiv</t>
  </si>
  <si>
    <t>Gilt Fund</t>
  </si>
  <si>
    <t>xv</t>
  </si>
  <si>
    <t>Gilt Fund with 10 year constant duration</t>
  </si>
  <si>
    <t>xvi</t>
  </si>
  <si>
    <t>Floater Fund</t>
  </si>
  <si>
    <t/>
  </si>
  <si>
    <t>Sub Total - I (i+ii+iii+iv+v+vi+vii+viii+ix+x+xi+xii+xiii+xiv+xv+xvi)</t>
  </si>
  <si>
    <t>II</t>
  </si>
  <si>
    <t>Growth/Equity Oriented Schemes</t>
  </si>
  <si>
    <t>Large Cap Fund</t>
  </si>
  <si>
    <t>Large &amp; Mid Cap Fund</t>
  </si>
  <si>
    <t>Mid Cap Fund</t>
  </si>
  <si>
    <t>Small Cap Fund</t>
  </si>
  <si>
    <t>Dividend Yield Fund</t>
  </si>
  <si>
    <t>Value Fund/Contra Fund</t>
  </si>
  <si>
    <t>Focused Fund</t>
  </si>
  <si>
    <t>Sectoral/Thematic Funds</t>
  </si>
  <si>
    <t>ELSS</t>
  </si>
  <si>
    <t>Flexi Cap Fund</t>
  </si>
  <si>
    <t>Sub Total - II (i+ii+iii+iv+v+vi+vii+viii+ix+x+xi)</t>
  </si>
  <si>
    <t>III</t>
  </si>
  <si>
    <t>Hybrid Schemes</t>
  </si>
  <si>
    <t>Conservative Hybrid Fund</t>
  </si>
  <si>
    <t>Balanced Hybrid Fund/Aggressive Hybrid Fund</t>
  </si>
  <si>
    <t>Dynamic Asset Allocation/Balanced Advantage Fund</t>
  </si>
  <si>
    <t>Multi Asset Allocation Fund</t>
  </si>
  <si>
    <t>Arbitrage Fund</t>
  </si>
  <si>
    <t>Equity Savings Fund</t>
  </si>
  <si>
    <t>Sub Total - III (i+ii+iii+iv+v+vi)</t>
  </si>
  <si>
    <t>IV</t>
  </si>
  <si>
    <t>Solution Oriented Schemes</t>
  </si>
  <si>
    <t>Retirement Fund</t>
  </si>
  <si>
    <t>Childrens Fund</t>
  </si>
  <si>
    <t>Sub Total - IV (i+ii)</t>
  </si>
  <si>
    <t>V</t>
  </si>
  <si>
    <t>Other Schemes</t>
  </si>
  <si>
    <t>Index Funds</t>
  </si>
  <si>
    <t>GOLD ETF</t>
  </si>
  <si>
    <t>Other ETFs</t>
  </si>
  <si>
    <t>Fund of funds investing overseas</t>
  </si>
  <si>
    <t>Sub Total - V (i+ii+iii+iv)</t>
  </si>
  <si>
    <t>Total A-Open ended Schemes</t>
  </si>
  <si>
    <t>B</t>
  </si>
  <si>
    <t>Close Ended Schemes</t>
  </si>
  <si>
    <t>Fixed Term Plan</t>
  </si>
  <si>
    <t>Capital Protection Oriented Schemes</t>
  </si>
  <si>
    <t>Infrastructure Debt Fund</t>
  </si>
  <si>
    <t>Other Debt Scheme</t>
  </si>
  <si>
    <t>Sub Total (i+ii+iii+iv)</t>
  </si>
  <si>
    <t>Other Equity Schemes</t>
  </si>
  <si>
    <t>Sub Total (i+ii)</t>
  </si>
  <si>
    <t>Total B -Close ended Schemes</t>
  </si>
  <si>
    <t>C</t>
  </si>
  <si>
    <t>Interval Schemes</t>
  </si>
  <si>
    <t>Total C Interval Schemes</t>
  </si>
  <si>
    <t>Grand Total</t>
  </si>
  <si>
    <t>Note :</t>
  </si>
  <si>
    <t>** Data in respect Fund of Funds Domestic is shown for information only. The same is included in the respective underlying schemes.</t>
  </si>
  <si>
    <t>Fund of Funds Scheme (Domestic) **</t>
  </si>
  <si>
    <t xml:space="preserve"> (Rs. in Crore)</t>
  </si>
  <si>
    <t>##  51</t>
  </si>
  <si>
    <t xml:space="preserve">NEW SCHEMES LAUNCHED DURING JANUARY 2021 (ALLOTMENT COMPLETED)     </t>
  </si>
  <si>
    <r>
      <t xml:space="preserve"> (</t>
    </r>
    <r>
      <rPr>
        <b/>
        <sz val="11"/>
        <rFont val="Rupee Foradian"/>
        <family val="2"/>
      </rPr>
      <t>`</t>
    </r>
    <r>
      <rPr>
        <b/>
        <sz val="11"/>
        <rFont val="Arial"/>
        <family val="2"/>
      </rPr>
      <t xml:space="preserve"> in Crore)</t>
    </r>
  </si>
  <si>
    <t>Open End</t>
  </si>
  <si>
    <t>Close End</t>
  </si>
  <si>
    <t>Total</t>
  </si>
  <si>
    <t>No. of Schemes</t>
  </si>
  <si>
    <t>Funds mobilized</t>
  </si>
  <si>
    <t>A. Growth/ Equity Oriented Schemes</t>
  </si>
  <si>
    <t>-</t>
  </si>
  <si>
    <t xml:space="preserve">*NEW SCHEMES LAUNCHED : </t>
  </si>
  <si>
    <t>Open End Schemes</t>
  </si>
  <si>
    <t>ICICI Prudential Business Cycle Fund</t>
  </si>
  <si>
    <t>## one new scheme launched NIPPON INDIA PASSIVE FLEXICAP FOF</t>
  </si>
  <si>
    <t>Multi Cap Fund  $$</t>
  </si>
  <si>
    <t>$$ During Jan 2021, 16 Multi Cap Funds were re-categorized as Flexi Cap Fund. As such, the funds mobilized, redemption figures of these funds are now shown under Flexi Cap Fund, resulting in negative funds mobilized and redemption figures under Multi Cap Fund.</t>
  </si>
  <si>
    <t>Growth/ Equity Oriented Schemes</t>
  </si>
  <si>
    <t>Released on 09-Feb-2021</t>
  </si>
  <si>
    <t>Funds Mobilized for the month of January 2021 (INR in crore)</t>
  </si>
  <si>
    <t>Repurchase/ Redemption for the month of January 2021 (INR in crore)</t>
  </si>
  <si>
    <t>Net Inflow (+ve)/ Outflow (-ve) for the month of January 2021 (INR in crore)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</si>
</sst>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 #,##0.00_ ;_ * \-#,##0.00_ ;_ * &quot;-&quot;??_ ;_ @_ "/>
    <numFmt numFmtId="164" formatCode="_ * #,##0_ ;_ * \-#,##0_ ;_ * &quot;-&quot;??_ ;_ @_ "/>
  </numFmts>
  <fonts count="27">
    <font>
      <sz val="11"/>
      <color theme="1"/>
      <name val="Calibri"/>
      <family val="2"/>
      <scheme val="minor"/>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name val="Calibri"/>
      <family val="2"/>
    </font>
    <font>
      <b/>
      <sz val="12"/>
      <name val="Calibri"/>
      <family val="2"/>
    </font>
    <font>
      <b/>
      <sz val="11"/>
      <name val="Calibri"/>
      <family val="2"/>
    </font>
    <font>
      <sz val="9"/>
      <color theme="1"/>
      <name val="Calibri"/>
      <family val="2"/>
      <scheme val="minor"/>
    </font>
    <font>
      <i/>
      <sz val="9"/>
      <color theme="1"/>
      <name val="Calibri"/>
      <family val="2"/>
      <scheme val="minor"/>
    </font>
    <font>
      <b/>
      <sz val="11"/>
      <name val="Arial"/>
      <family val="2"/>
    </font>
    <font>
      <b/>
      <sz val="11"/>
      <name val="Rupee Foradian"/>
      <family val="2"/>
    </font>
    <font>
      <b/>
      <sz val="11"/>
      <name val="Calibri"/>
      <family val="2"/>
      <scheme val="minor"/>
    </font>
    <font>
      <b/>
      <sz val="9"/>
      <name val="Calibri"/>
      <family val="2"/>
    </font>
  </fonts>
  <fills count="36">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CCCCFF"/>
        <bgColor indexed="64"/>
      </patternFill>
    </fill>
    <fill>
      <patternFill patternType="solid">
        <fgColor rgb="FFF8CBAD"/>
        <bgColor indexed="64"/>
      </patternFill>
    </fill>
    <fill>
      <patternFill patternType="solid">
        <fgColor rgb="FFFFE699"/>
        <bgColor indexed="64"/>
      </patternFill>
    </fill>
  </fills>
  <borders count="14">
    <border>
      <left/>
      <right/>
      <top/>
      <bottom/>
      <diagonal/>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0"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17"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17"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17"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0" fontId="17"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0" fillId="28" borderId="0" applyNumberFormat="0" applyBorder="0" applyAlignment="0" applyProtection="0"/>
    <xf numFmtId="0" fontId="17"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0" fillId="32" borderId="0" applyNumberFormat="0" applyBorder="0" applyAlignment="0" applyProtection="0"/>
    <xf numFmtId="43" fontId="0" fillId="0" borderId="0" applyFont="0" applyFill="0" applyBorder="0" applyAlignment="0" applyProtection="0"/>
  </cellStyleXfs>
  <cellXfs count="51">
    <xf numFmtId="0" fontId="0" fillId="0" borderId="0" xfId="0"/>
    <xf numFmtId="0" fontId="18" fillId="0" borderId="0" xfId="0" applyFont="1" applyAlignment="1">
      <alignment vertical="top" wrapText="1"/>
    </xf>
    <xf numFmtId="0" fontId="19" fillId="33" borderId="10" xfId="0" applyFont="1" applyFill="1" applyBorder="1" applyAlignment="1">
      <alignment horizontal="center" vertical="center" wrapText="1"/>
    </xf>
    <xf numFmtId="0" fontId="19" fillId="33" borderId="10" xfId="0" applyFont="1" applyFill="1" applyBorder="1" applyAlignment="1">
      <alignment horizontal="left" vertical="center"/>
    </xf>
    <xf numFmtId="0" fontId="18" fillId="0" borderId="10" xfId="0" applyFont="1" applyBorder="1" applyAlignment="1">
      <alignment vertical="top" wrapText="1"/>
    </xf>
    <xf numFmtId="0" fontId="20" fillId="0" borderId="10" xfId="0" applyFont="1" applyFill="1" applyBorder="1" applyAlignment="1">
      <alignment horizontal="center" vertical="center"/>
    </xf>
    <xf numFmtId="0" fontId="20" fillId="0" borderId="10" xfId="0" applyFont="1" applyFill="1" applyBorder="1" applyAlignment="1">
      <alignment horizontal="left" vertical="center"/>
    </xf>
    <xf numFmtId="0" fontId="20" fillId="34" borderId="10" xfId="0" applyFont="1" applyFill="1" applyBorder="1" applyAlignment="1">
      <alignment horizontal="left" vertical="center"/>
    </xf>
    <xf numFmtId="0" fontId="20" fillId="35" borderId="10" xfId="0" applyFont="1" applyFill="1" applyBorder="1" applyAlignment="1">
      <alignment horizontal="left" vertical="center"/>
    </xf>
    <xf numFmtId="43" fontId="20" fillId="0" borderId="10" xfId="18" applyFont="1" applyFill="1" applyBorder="1" applyAlignment="1">
      <alignment horizontal="right" vertical="center"/>
    </xf>
    <xf numFmtId="43" fontId="20" fillId="34" borderId="10" xfId="18" applyFont="1" applyFill="1" applyBorder="1" applyAlignment="1">
      <alignment horizontal="right" vertical="center"/>
    </xf>
    <xf numFmtId="43" fontId="18" fillId="0" borderId="10" xfId="18" applyFont="1" applyBorder="1" applyAlignment="1">
      <alignment vertical="top" wrapText="1"/>
    </xf>
    <xf numFmtId="43" fontId="20" fillId="35" borderId="10" xfId="18" applyFont="1" applyFill="1" applyBorder="1" applyAlignment="1">
      <alignment horizontal="right" vertical="center"/>
    </xf>
    <xf numFmtId="164" fontId="20" fillId="0" borderId="10" xfId="18" applyNumberFormat="1" applyFont="1" applyFill="1" applyBorder="1" applyAlignment="1">
      <alignment horizontal="right" vertical="center"/>
    </xf>
    <xf numFmtId="164" fontId="20" fillId="34" borderId="10" xfId="18" applyNumberFormat="1" applyFont="1" applyFill="1" applyBorder="1" applyAlignment="1">
      <alignment horizontal="right" vertical="center"/>
    </xf>
    <xf numFmtId="164" fontId="18" fillId="0" borderId="10" xfId="18" applyNumberFormat="1" applyFont="1" applyBorder="1" applyAlignment="1">
      <alignment vertical="top" wrapText="1"/>
    </xf>
    <xf numFmtId="164" fontId="20" fillId="35" borderId="10" xfId="18" applyNumberFormat="1" applyFont="1" applyFill="1" applyBorder="1" applyAlignment="1">
      <alignment horizontal="right" vertical="center"/>
    </xf>
    <xf numFmtId="0" fontId="18" fillId="0" borderId="10" xfId="0" applyFont="1" applyFill="1" applyBorder="1" applyAlignment="1">
      <alignment horizontal="center" vertical="center"/>
    </xf>
    <xf numFmtId="0" fontId="18" fillId="0" borderId="10" xfId="0" applyFont="1" applyFill="1" applyBorder="1" applyAlignment="1">
      <alignment horizontal="left" vertical="center"/>
    </xf>
    <xf numFmtId="164" fontId="18" fillId="0" borderId="10" xfId="18" applyNumberFormat="1" applyFont="1" applyFill="1" applyBorder="1" applyAlignment="1">
      <alignment horizontal="right" vertical="center"/>
    </xf>
    <xf numFmtId="43" fontId="18" fillId="0" borderId="10" xfId="18" applyFont="1" applyFill="1" applyBorder="1" applyAlignment="1">
      <alignment horizontal="right" vertical="center"/>
    </xf>
    <xf numFmtId="0" fontId="18" fillId="0" borderId="0" xfId="0" applyFont="1" applyAlignment="1">
      <alignment vertical="top" wrapText="1"/>
    </xf>
    <xf numFmtId="0" fontId="20" fillId="34" borderId="10" xfId="0" applyFont="1" applyFill="1" applyBorder="1" applyAlignment="1">
      <alignment horizontal="left" vertical="center" wrapText="1"/>
    </xf>
    <xf numFmtId="0" fontId="18" fillId="0" borderId="10" xfId="0" applyFont="1" applyBorder="1" applyAlignment="1">
      <alignment vertical="top" wrapText="1"/>
    </xf>
    <xf numFmtId="164" fontId="18" fillId="0" borderId="10" xfId="18" applyNumberFormat="1" applyFont="1" applyBorder="1" applyAlignment="1">
      <alignment vertical="top" wrapText="1"/>
    </xf>
    <xf numFmtId="43" fontId="18" fillId="0" borderId="10" xfId="18" applyFont="1" applyBorder="1" applyAlignment="1">
      <alignment vertical="top" wrapText="1"/>
    </xf>
    <xf numFmtId="0" fontId="21" fillId="0" borderId="0" xfId="0" applyFont="1" applyAlignment="1">
      <alignment vertical="center"/>
    </xf>
    <xf numFmtId="0" fontId="20" fillId="0" borderId="10" xfId="0" applyFont="1" applyFill="1" applyBorder="1" applyAlignment="1">
      <alignment horizontal="left" vertical="center"/>
    </xf>
    <xf numFmtId="0" fontId="19" fillId="33" borderId="10" xfId="0" applyFont="1" applyFill="1" applyBorder="1" applyAlignment="1">
      <alignment horizontal="center" vertical="center" wrapText="1"/>
    </xf>
    <xf numFmtId="0" fontId="16" fillId="0" borderId="0" xfId="0" applyFont="1"/>
    <xf numFmtId="0" fontId="23" fillId="0" borderId="0" xfId="0" applyFont="1" applyAlignment="1">
      <alignment horizontal="center"/>
    </xf>
    <xf numFmtId="0" fontId="0" fillId="0" borderId="10" xfId="0" applyBorder="1"/>
    <xf numFmtId="0" fontId="0" fillId="0" borderId="10" xfId="0" applyBorder="1" applyAlignment="1">
      <alignment vertical="top" wrapText="1"/>
    </xf>
    <xf numFmtId="0" fontId="16" fillId="0" borderId="10" xfId="0" applyFont="1" applyBorder="1" applyAlignment="1">
      <alignment vertical="top" wrapText="1"/>
    </xf>
    <xf numFmtId="0" fontId="16" fillId="0" borderId="10" xfId="0" applyFont="1" applyBorder="1"/>
    <xf numFmtId="43" fontId="0" fillId="0" borderId="10" xfId="61" applyFont="1" applyFill="1" applyBorder="1"/>
    <xf numFmtId="0" fontId="25" fillId="0" borderId="0" xfId="0" applyFont="1"/>
    <xf numFmtId="0" fontId="25" fillId="0" borderId="10" xfId="0" applyFont="1" applyBorder="1" applyAlignment="1">
      <alignment horizontal="left" vertical="center" wrapText="1"/>
    </xf>
    <xf numFmtId="0" fontId="0" fillId="0" borderId="10" xfId="0" applyBorder="1" applyAlignment="1">
      <alignment vertical="center"/>
    </xf>
    <xf numFmtId="164" fontId="0" fillId="0" borderId="10" xfId="18" applyNumberFormat="1" applyFont="1" applyBorder="1"/>
    <xf numFmtId="164" fontId="16" fillId="0" borderId="10" xfId="18" applyNumberFormat="1" applyFont="1" applyBorder="1" applyAlignment="1" quotePrefix="1">
      <alignment horizontal="center" vertical="top" wrapText="1"/>
    </xf>
    <xf numFmtId="164" fontId="16" fillId="0" borderId="10" xfId="18" applyNumberFormat="1" applyFont="1" applyBorder="1" applyAlignment="1">
      <alignment vertical="top" wrapText="1"/>
    </xf>
    <xf numFmtId="164" fontId="16" fillId="0" borderId="10" xfId="18" applyNumberFormat="1" applyFont="1" applyBorder="1"/>
    <xf numFmtId="0" fontId="26" fillId="0" borderId="0" xfId="0" applyFont="1" applyAlignment="1">
      <alignment vertical="top"/>
    </xf>
    <xf numFmtId="0" fontId="22" fillId="0" borderId="0" xfId="0" applyFont="1" applyAlignment="1">
      <alignment horizontal="left" vertical="center" wrapText="1"/>
    </xf>
    <xf numFmtId="0" fontId="19" fillId="0" borderId="10" xfId="0" applyFont="1" applyFill="1" applyBorder="1" applyAlignment="1">
      <alignment horizontal="center" vertical="center" wrapText="1"/>
    </xf>
    <xf numFmtId="0" fontId="19" fillId="33" borderId="11" xfId="0" applyFont="1" applyFill="1" applyBorder="1" applyAlignment="1">
      <alignment horizontal="center" vertical="center" wrapText="1"/>
    </xf>
    <xf numFmtId="0" fontId="19" fillId="33" borderId="12" xfId="0" applyFont="1" applyFill="1" applyBorder="1" applyAlignment="1">
      <alignment horizontal="center" vertical="center" wrapText="1"/>
    </xf>
    <xf numFmtId="0" fontId="19" fillId="33" borderId="13" xfId="0" applyFont="1" applyFill="1" applyBorder="1" applyAlignment="1">
      <alignment horizontal="center" vertical="center" wrapText="1"/>
    </xf>
    <xf numFmtId="0" fontId="0" fillId="0" borderId="10" xfId="0" applyBorder="1" applyAlignment="1">
      <alignment horizontal="left" vertical="top" wrapText="1"/>
    </xf>
    <xf numFmtId="0" fontId="16" fillId="0" borderId="10" xfId="0" applyFont="1" applyBorder="1" applyAlignment="1">
      <alignment horizontal="center"/>
    </xf>
  </cellXfs>
  <cellStyles count="48">
    <cellStyle name="Normal" xfId="0"/>
    <cellStyle name="Percent" xfId="15"/>
    <cellStyle name="Currency" xfId="16"/>
    <cellStyle name="Currency [0]" xfId="17"/>
    <cellStyle name="Comma" xfId="18"/>
    <cellStyle name="Comma [0]" xfId="19"/>
    <cellStyle name="Title" xfId="20"/>
    <cellStyle name="Heading 1" xfId="21"/>
    <cellStyle name="Heading 2" xfId="22"/>
    <cellStyle name="Heading 3" xfId="23"/>
    <cellStyle name="Heading 4" xfId="24"/>
    <cellStyle name="Good" xfId="25"/>
    <cellStyle name="Bad" xfId="26"/>
    <cellStyle name="Neutral" xfId="27"/>
    <cellStyle name="Input" xfId="28"/>
    <cellStyle name="Output" xfId="29"/>
    <cellStyle name="Calculation" xfId="30"/>
    <cellStyle name="Linked Cell" xfId="31"/>
    <cellStyle name="Check Cell" xfId="32"/>
    <cellStyle name="Warning Text" xfId="33"/>
    <cellStyle name="Note" xfId="34"/>
    <cellStyle name="Explanatory Text" xfId="35"/>
    <cellStyle name="Total" xfId="36"/>
    <cellStyle name="Accent1" xfId="37"/>
    <cellStyle name="20% - Accent1" xfId="38"/>
    <cellStyle name="40% - Accent1" xfId="39"/>
    <cellStyle name="60% - Accent1" xfId="40"/>
    <cellStyle name="Accent2" xfId="41"/>
    <cellStyle name="20% - Accent2" xfId="42"/>
    <cellStyle name="40% - Accent2" xfId="43"/>
    <cellStyle name="60% - Accent2" xfId="44"/>
    <cellStyle name="Accent3" xfId="45"/>
    <cellStyle name="20% - Accent3" xfId="46"/>
    <cellStyle name="40% - Accent3" xfId="47"/>
    <cellStyle name="60% - Accent3" xfId="48"/>
    <cellStyle name="Accent4" xfId="49"/>
    <cellStyle name="20% - Accent4" xfId="50"/>
    <cellStyle name="40% - Accent4" xfId="51"/>
    <cellStyle name="60% - Accent4" xfId="52"/>
    <cellStyle name="Accent5" xfId="53"/>
    <cellStyle name="20% - Accent5" xfId="54"/>
    <cellStyle name="40% - Accent5" xfId="55"/>
    <cellStyle name="60% - Accent5" xfId="56"/>
    <cellStyle name="Accent6" xfId="57"/>
    <cellStyle name="20% - Accent6" xfId="58"/>
    <cellStyle name="40% - Accent6" xfId="59"/>
    <cellStyle name="60% - Accent6" xfId="60"/>
    <cellStyle name="Comma 4"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xdr:from>
          <xdr:col>5</xdr:col>
          <xdr:colOff>323850</xdr:colOff>
          <xdr:row>0</xdr:row>
          <xdr:rowOff>47625</xdr:rowOff>
        </xdr:from>
        <xdr:to>
          <xdr:col>5</xdr:col>
          <xdr:colOff>752475</xdr:colOff>
          <xdr:row>0</xdr:row>
          <xdr:rowOff>542925</xdr:rowOff>
        </xdr:to>
        <xdr:sp macro="" textlink="">
          <xdr:nvSpPr>
            <xdr:cNvPr id="1025" name="Object 1" hidden="1">
              <a:extLst xmlns:a="http://schemas.openxmlformats.org/drawingml/2006/main">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extLst xmlns:a="http://schemas.openxmlformats.org/drawingml/2006/main">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xdr:from>
          <xdr:col>2</xdr:col>
          <xdr:colOff>190500</xdr:colOff>
          <xdr:row>0</xdr:row>
          <xdr:rowOff>104775</xdr:rowOff>
        </xdr:from>
        <xdr:to>
          <xdr:col>3</xdr:col>
          <xdr:colOff>9525</xdr:colOff>
          <xdr:row>3</xdr:row>
          <xdr:rowOff>171450</xdr:rowOff>
        </xdr:to>
        <xdr:sp macro="" textlink="">
          <xdr:nvSpPr>
            <xdr:cNvPr id="2049" name="Object 1" hidden="1">
              <a:extLst xmlns:a="http://schemas.openxmlformats.org/drawingml/2006/main">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extLst xmlns:a="http://schemas.openxmlformats.org/drawingml/2006/main">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5" Type="http://schemas.openxmlformats.org/officeDocument/2006/relationships/image" Target="../media/image1.emf" /><Relationship Id="rId1" Type="http://schemas.openxmlformats.org/officeDocument/2006/relationships/oleObject" Target="../embeddings/oleObject1.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5" Type="http://schemas.openxmlformats.org/officeDocument/2006/relationships/image" Target="../media/image1.emf" /><Relationship Id="rId1" Type="http://schemas.openxmlformats.org/officeDocument/2006/relationships/oleObject" Target="../embeddings/oleObject2.bin"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93"/>
  <sheetViews>
    <sheetView tabSelected="1" workbookViewId="0" topLeftCell="A1">
      <selection activeCell="A2" sqref="A2:J2"/>
    </sheetView>
  </sheetViews>
  <sheetFormatPr defaultColWidth="9.140625" defaultRowHeight="15"/>
  <cols>
    <col min="1" max="1" width="5.7109375" style="1" bestFit="1" customWidth="1"/>
    <col min="2" max="2" width="47.57421875" style="1" bestFit="1" customWidth="1"/>
    <col min="3" max="11" width="15.28125" style="1" bestFit="1" customWidth="1"/>
    <col min="12" max="16384" width="9.140625" style="1" customWidth="1"/>
  </cols>
  <sheetData>
    <row r="1" spans="1:11" ht="50.1" customHeight="1">
      <c r="A1" s="45"/>
      <c r="B1" s="45"/>
      <c r="C1" s="45"/>
      <c r="D1" s="45"/>
      <c r="E1" s="45"/>
      <c r="F1" s="45"/>
      <c r="G1" s="45"/>
      <c r="H1" s="45"/>
      <c r="I1" s="45"/>
      <c r="J1" s="45"/>
      <c r="K1" s="45"/>
    </row>
    <row r="2" spans="1:11" ht="15.75" customHeight="1">
      <c r="A2" s="46" t="s">
        <v>0</v>
      </c>
      <c r="B2" s="47"/>
      <c r="C2" s="47"/>
      <c r="D2" s="47"/>
      <c r="E2" s="47"/>
      <c r="F2" s="47"/>
      <c r="G2" s="47"/>
      <c r="H2" s="47"/>
      <c r="I2" s="47"/>
      <c r="J2" s="48"/>
      <c r="K2" s="28" t="s">
        <v>99</v>
      </c>
    </row>
    <row r="3" spans="1:11" ht="126">
      <c r="A3" s="2" t="s">
        <v>1</v>
      </c>
      <c r="B3" s="2" t="s">
        <v>2</v>
      </c>
      <c r="C3" s="2" t="s">
        <v>3</v>
      </c>
      <c r="D3" s="2" t="s">
        <v>4</v>
      </c>
      <c r="E3" s="2" t="s">
        <v>118</v>
      </c>
      <c r="F3" s="2" t="s">
        <v>119</v>
      </c>
      <c r="G3" s="2" t="s">
        <v>120</v>
      </c>
      <c r="H3" s="2" t="s">
        <v>5</v>
      </c>
      <c r="I3" s="2" t="s">
        <v>6</v>
      </c>
      <c r="J3" s="2" t="s">
        <v>7</v>
      </c>
      <c r="K3" s="2" t="s">
        <v>8</v>
      </c>
    </row>
    <row r="4" spans="1:11" ht="15.75">
      <c r="A4" s="2" t="s">
        <v>9</v>
      </c>
      <c r="B4" s="3" t="s">
        <v>10</v>
      </c>
      <c r="C4" s="4"/>
      <c r="D4" s="4"/>
      <c r="E4" s="4"/>
      <c r="F4" s="4"/>
      <c r="G4" s="4"/>
      <c r="H4" s="4"/>
      <c r="I4" s="4"/>
      <c r="J4" s="4"/>
      <c r="K4" s="4"/>
    </row>
    <row r="5" spans="1:11" ht="15.75">
      <c r="A5" s="2" t="s">
        <v>11</v>
      </c>
      <c r="B5" s="3" t="s">
        <v>12</v>
      </c>
      <c r="C5" s="4"/>
      <c r="D5" s="4"/>
      <c r="E5" s="4"/>
      <c r="F5" s="4"/>
      <c r="G5" s="4"/>
      <c r="H5" s="4"/>
      <c r="I5" s="4"/>
      <c r="J5" s="4"/>
      <c r="K5" s="4"/>
    </row>
    <row r="6" spans="1:11" s="21" customFormat="1" ht="15">
      <c r="A6" s="17" t="s">
        <v>13</v>
      </c>
      <c r="B6" s="18" t="s">
        <v>14</v>
      </c>
      <c r="C6" s="19">
        <v>30</v>
      </c>
      <c r="D6" s="19">
        <v>119101</v>
      </c>
      <c r="E6" s="20">
        <v>246162.7026422</v>
      </c>
      <c r="F6" s="20">
        <v>245492.5873247</v>
      </c>
      <c r="G6" s="20">
        <v>670.115317499993</v>
      </c>
      <c r="H6" s="20">
        <v>65996.69851289</v>
      </c>
      <c r="I6" s="20">
        <v>84959.21853179</v>
      </c>
      <c r="J6" s="19">
        <v>0</v>
      </c>
      <c r="K6" s="20">
        <v>0</v>
      </c>
    </row>
    <row r="7" spans="1:11" s="21" customFormat="1" ht="15">
      <c r="A7" s="17" t="s">
        <v>15</v>
      </c>
      <c r="B7" s="18" t="s">
        <v>16</v>
      </c>
      <c r="C7" s="19">
        <v>38</v>
      </c>
      <c r="D7" s="19">
        <v>2202369</v>
      </c>
      <c r="E7" s="20">
        <v>232868.38463072</v>
      </c>
      <c r="F7" s="20">
        <v>278184.07717908</v>
      </c>
      <c r="G7" s="20">
        <v>-45315.69254836</v>
      </c>
      <c r="H7" s="20">
        <v>337311.46580657</v>
      </c>
      <c r="I7" s="20">
        <v>381854.17900766</v>
      </c>
      <c r="J7" s="19">
        <v>0</v>
      </c>
      <c r="K7" s="20">
        <v>0</v>
      </c>
    </row>
    <row r="8" spans="1:11" s="21" customFormat="1" ht="15">
      <c r="A8" s="17" t="s">
        <v>17</v>
      </c>
      <c r="B8" s="18" t="s">
        <v>18</v>
      </c>
      <c r="C8" s="19">
        <v>29</v>
      </c>
      <c r="D8" s="19">
        <v>781845</v>
      </c>
      <c r="E8" s="20">
        <v>20705.74169754</v>
      </c>
      <c r="F8" s="20">
        <v>20154.13392988</v>
      </c>
      <c r="G8" s="20">
        <v>551.60776766</v>
      </c>
      <c r="H8" s="20">
        <v>100909.10492351</v>
      </c>
      <c r="I8" s="20">
        <v>103669.33909622</v>
      </c>
      <c r="J8" s="19">
        <v>1</v>
      </c>
      <c r="K8" s="20">
        <v>24.0698</v>
      </c>
    </row>
    <row r="9" spans="1:11" s="21" customFormat="1" ht="15">
      <c r="A9" s="17" t="s">
        <v>19</v>
      </c>
      <c r="B9" s="18" t="s">
        <v>20</v>
      </c>
      <c r="C9" s="19">
        <v>26</v>
      </c>
      <c r="D9" s="19">
        <v>1234822</v>
      </c>
      <c r="E9" s="20">
        <v>24023.688027</v>
      </c>
      <c r="F9" s="20">
        <v>32064.4562241</v>
      </c>
      <c r="G9" s="20">
        <v>-8040.7681971</v>
      </c>
      <c r="H9" s="20">
        <v>142318.34652527</v>
      </c>
      <c r="I9" s="20">
        <v>145648.6712081</v>
      </c>
      <c r="J9" s="19">
        <v>3</v>
      </c>
      <c r="K9" s="20">
        <v>11.92</v>
      </c>
    </row>
    <row r="10" spans="1:11" s="21" customFormat="1" ht="15">
      <c r="A10" s="17" t="s">
        <v>21</v>
      </c>
      <c r="B10" s="18" t="s">
        <v>22</v>
      </c>
      <c r="C10" s="19">
        <v>20</v>
      </c>
      <c r="D10" s="19">
        <v>471544</v>
      </c>
      <c r="E10" s="20">
        <v>21301.89685355</v>
      </c>
      <c r="F10" s="20">
        <v>22345.26418708</v>
      </c>
      <c r="G10" s="20">
        <v>-1043.36733353</v>
      </c>
      <c r="H10" s="20">
        <v>86527.90788246</v>
      </c>
      <c r="I10" s="20">
        <v>90416.00784117</v>
      </c>
      <c r="J10" s="19">
        <v>0</v>
      </c>
      <c r="K10" s="20">
        <v>0</v>
      </c>
    </row>
    <row r="11" spans="1:11" s="21" customFormat="1" ht="15">
      <c r="A11" s="17" t="s">
        <v>23</v>
      </c>
      <c r="B11" s="18" t="s">
        <v>24</v>
      </c>
      <c r="C11" s="19">
        <v>26</v>
      </c>
      <c r="D11" s="19">
        <v>708955</v>
      </c>
      <c r="E11" s="20">
        <v>14130.44775221</v>
      </c>
      <c r="F11" s="20">
        <v>7237.81716207</v>
      </c>
      <c r="G11" s="20">
        <v>6892.63059014</v>
      </c>
      <c r="H11" s="20">
        <v>164590.56823853</v>
      </c>
      <c r="I11" s="20">
        <v>164644.6997381</v>
      </c>
      <c r="J11" s="19">
        <v>3</v>
      </c>
      <c r="K11" s="20">
        <v>11.24</v>
      </c>
    </row>
    <row r="12" spans="1:11" s="21" customFormat="1" ht="15">
      <c r="A12" s="17" t="s">
        <v>25</v>
      </c>
      <c r="B12" s="18" t="s">
        <v>26</v>
      </c>
      <c r="C12" s="19">
        <v>17</v>
      </c>
      <c r="D12" s="19">
        <v>293185</v>
      </c>
      <c r="E12" s="20">
        <v>2381.29374118</v>
      </c>
      <c r="F12" s="20">
        <v>539.5417706</v>
      </c>
      <c r="G12" s="20">
        <v>1841.75197058</v>
      </c>
      <c r="H12" s="20">
        <v>31228.25729946</v>
      </c>
      <c r="I12" s="20">
        <v>30539.34035828</v>
      </c>
      <c r="J12" s="19">
        <v>7</v>
      </c>
      <c r="K12" s="20">
        <v>327.2124</v>
      </c>
    </row>
    <row r="13" spans="1:11" s="21" customFormat="1" ht="15">
      <c r="A13" s="17" t="s">
        <v>27</v>
      </c>
      <c r="B13" s="18" t="s">
        <v>28</v>
      </c>
      <c r="C13" s="19">
        <v>13</v>
      </c>
      <c r="D13" s="19">
        <v>125993</v>
      </c>
      <c r="E13" s="20">
        <v>244.44095356</v>
      </c>
      <c r="F13" s="20">
        <v>646.97942614</v>
      </c>
      <c r="G13" s="20">
        <v>-402.53847258</v>
      </c>
      <c r="H13" s="20">
        <v>11807.15361572</v>
      </c>
      <c r="I13" s="20">
        <v>12011.6015341</v>
      </c>
      <c r="J13" s="19">
        <v>1</v>
      </c>
      <c r="K13" s="20">
        <v>15.11</v>
      </c>
    </row>
    <row r="14" spans="1:11" s="21" customFormat="1" ht="15">
      <c r="A14" s="17" t="s">
        <v>29</v>
      </c>
      <c r="B14" s="18" t="s">
        <v>30</v>
      </c>
      <c r="C14" s="19">
        <v>2</v>
      </c>
      <c r="D14" s="19">
        <v>30991</v>
      </c>
      <c r="E14" s="20">
        <v>34.5333</v>
      </c>
      <c r="F14" s="20">
        <v>56.6965</v>
      </c>
      <c r="G14" s="20">
        <v>-22.1632</v>
      </c>
      <c r="H14" s="20">
        <v>2569.6433</v>
      </c>
      <c r="I14" s="20">
        <v>2569.6515</v>
      </c>
      <c r="J14" s="19">
        <v>0</v>
      </c>
      <c r="K14" s="20">
        <v>0</v>
      </c>
    </row>
    <row r="15" spans="1:11" s="21" customFormat="1" ht="15">
      <c r="A15" s="17" t="s">
        <v>31</v>
      </c>
      <c r="B15" s="18" t="s">
        <v>32</v>
      </c>
      <c r="C15" s="19">
        <v>26</v>
      </c>
      <c r="D15" s="19">
        <v>291870</v>
      </c>
      <c r="E15" s="20">
        <v>1374.25967328</v>
      </c>
      <c r="F15" s="20">
        <v>589.11079786</v>
      </c>
      <c r="G15" s="20">
        <v>785.14887542</v>
      </c>
      <c r="H15" s="20">
        <v>27543.82365285</v>
      </c>
      <c r="I15" s="20">
        <v>27274.98322932</v>
      </c>
      <c r="J15" s="19">
        <v>4</v>
      </c>
      <c r="K15" s="20">
        <v>128.46</v>
      </c>
    </row>
    <row r="16" spans="1:11" s="21" customFormat="1" ht="15">
      <c r="A16" s="17" t="s">
        <v>33</v>
      </c>
      <c r="B16" s="18" t="s">
        <v>34</v>
      </c>
      <c r="C16" s="19">
        <v>20</v>
      </c>
      <c r="D16" s="19">
        <v>707062</v>
      </c>
      <c r="E16" s="20">
        <v>13610.21030449</v>
      </c>
      <c r="F16" s="20">
        <v>8181.70428291</v>
      </c>
      <c r="G16" s="20">
        <v>5428.50602158</v>
      </c>
      <c r="H16" s="20">
        <v>164006.5020523</v>
      </c>
      <c r="I16" s="20">
        <v>165402.65078911</v>
      </c>
      <c r="J16" s="19">
        <v>0</v>
      </c>
      <c r="K16" s="20">
        <v>0</v>
      </c>
    </row>
    <row r="17" spans="1:11" s="21" customFormat="1" ht="15">
      <c r="A17" s="17" t="s">
        <v>35</v>
      </c>
      <c r="B17" s="18" t="s">
        <v>36</v>
      </c>
      <c r="C17" s="19">
        <v>18</v>
      </c>
      <c r="D17" s="19">
        <v>332923</v>
      </c>
      <c r="E17" s="20">
        <v>874.31018433</v>
      </c>
      <c r="F17" s="20">
        <v>507.87012171</v>
      </c>
      <c r="G17" s="20">
        <v>366.44006262</v>
      </c>
      <c r="H17" s="20">
        <v>28967.10520102</v>
      </c>
      <c r="I17" s="20">
        <v>28756.35459931</v>
      </c>
      <c r="J17" s="19">
        <v>10</v>
      </c>
      <c r="K17" s="20">
        <v>263.7717</v>
      </c>
    </row>
    <row r="18" spans="1:11" s="21" customFormat="1" ht="15">
      <c r="A18" s="17" t="s">
        <v>37</v>
      </c>
      <c r="B18" s="18" t="s">
        <v>38</v>
      </c>
      <c r="C18" s="19">
        <v>22</v>
      </c>
      <c r="D18" s="19">
        <v>399446</v>
      </c>
      <c r="E18" s="20">
        <v>9473.37781</v>
      </c>
      <c r="F18" s="20">
        <v>7733.26217014</v>
      </c>
      <c r="G18" s="20">
        <v>1740.11563986</v>
      </c>
      <c r="H18" s="20">
        <v>127518.89833468</v>
      </c>
      <c r="I18" s="20">
        <v>129212.02698061</v>
      </c>
      <c r="J18" s="19">
        <v>0</v>
      </c>
      <c r="K18" s="20">
        <v>0</v>
      </c>
    </row>
    <row r="19" spans="1:11" s="21" customFormat="1" ht="15">
      <c r="A19" s="17" t="s">
        <v>39</v>
      </c>
      <c r="B19" s="18" t="s">
        <v>40</v>
      </c>
      <c r="C19" s="19">
        <v>21</v>
      </c>
      <c r="D19" s="19">
        <v>227141</v>
      </c>
      <c r="E19" s="20">
        <v>790.80563489</v>
      </c>
      <c r="F19" s="20">
        <v>831.42582324</v>
      </c>
      <c r="G19" s="20">
        <v>-40.62018835</v>
      </c>
      <c r="H19" s="20">
        <v>18532.45219648</v>
      </c>
      <c r="I19" s="20">
        <v>18502.28273944</v>
      </c>
      <c r="J19" s="19">
        <v>0</v>
      </c>
      <c r="K19" s="20">
        <v>0</v>
      </c>
    </row>
    <row r="20" spans="1:11" s="21" customFormat="1" ht="15">
      <c r="A20" s="17" t="s">
        <v>41</v>
      </c>
      <c r="B20" s="18" t="s">
        <v>42</v>
      </c>
      <c r="C20" s="19">
        <v>4</v>
      </c>
      <c r="D20" s="19">
        <v>61477</v>
      </c>
      <c r="E20" s="20">
        <v>119.3533998</v>
      </c>
      <c r="F20" s="20">
        <v>67.758114</v>
      </c>
      <c r="G20" s="20">
        <v>51.5952858</v>
      </c>
      <c r="H20" s="20">
        <v>1650.4946197</v>
      </c>
      <c r="I20" s="20">
        <v>1637.8021357</v>
      </c>
      <c r="J20" s="19">
        <v>0</v>
      </c>
      <c r="K20" s="20">
        <v>0</v>
      </c>
    </row>
    <row r="21" spans="1:11" s="21" customFormat="1" ht="15">
      <c r="A21" s="17" t="s">
        <v>43</v>
      </c>
      <c r="B21" s="18" t="s">
        <v>44</v>
      </c>
      <c r="C21" s="19">
        <v>8</v>
      </c>
      <c r="D21" s="19">
        <v>240677</v>
      </c>
      <c r="E21" s="20">
        <v>7189.17414078</v>
      </c>
      <c r="F21" s="20">
        <v>4060.69462876</v>
      </c>
      <c r="G21" s="20">
        <v>3128.47951202</v>
      </c>
      <c r="H21" s="20">
        <v>62638.32197851</v>
      </c>
      <c r="I21" s="20">
        <v>61978.39353143</v>
      </c>
      <c r="J21" s="19">
        <v>0</v>
      </c>
      <c r="K21" s="20">
        <v>0</v>
      </c>
    </row>
    <row r="22" spans="1:11" ht="30">
      <c r="A22" s="7" t="s">
        <v>45</v>
      </c>
      <c r="B22" s="22" t="s">
        <v>46</v>
      </c>
      <c r="C22" s="14">
        <f>SUM($C$6:$C$21)</f>
        <v>320</v>
      </c>
      <c r="D22" s="14">
        <f>SUM($D$6:$D$21)</f>
        <v>8229401</v>
      </c>
      <c r="E22" s="10">
        <f>SUM($E$6:$E$21)</f>
        <v>595284.6207455298</v>
      </c>
      <c r="F22" s="10">
        <f>SUM($F$6:$F$21)</f>
        <v>628693.3796422697</v>
      </c>
      <c r="G22" s="10">
        <f>SUM($G$6:$G$21)</f>
        <v>-33408.75889674001</v>
      </c>
      <c r="H22" s="10">
        <f>SUM($H$6:$H$21)</f>
        <v>1374116.7441399496</v>
      </c>
      <c r="I22" s="10">
        <f>SUM($I$6:$I$21)</f>
        <v>1449077.2028203402</v>
      </c>
      <c r="J22" s="14">
        <f>SUM($J$6:$J$21)</f>
        <v>29</v>
      </c>
      <c r="K22" s="10">
        <f>SUM($K$6:$K$21)</f>
        <v>781.7839</v>
      </c>
    </row>
    <row r="23" spans="1:11" ht="15">
      <c r="A23" s="4"/>
      <c r="B23" s="6" t="s">
        <v>45</v>
      </c>
      <c r="C23" s="15"/>
      <c r="D23" s="15"/>
      <c r="E23" s="11"/>
      <c r="F23" s="11"/>
      <c r="G23" s="11"/>
      <c r="H23" s="11"/>
      <c r="I23" s="11"/>
      <c r="J23" s="15"/>
      <c r="K23" s="11"/>
    </row>
    <row r="24" spans="1:11" ht="15.75">
      <c r="A24" s="2" t="s">
        <v>47</v>
      </c>
      <c r="B24" s="3" t="s">
        <v>48</v>
      </c>
      <c r="C24" s="15"/>
      <c r="D24" s="15"/>
      <c r="E24" s="11"/>
      <c r="F24" s="11"/>
      <c r="G24" s="11"/>
      <c r="H24" s="11"/>
      <c r="I24" s="11"/>
      <c r="J24" s="15"/>
      <c r="K24" s="11"/>
    </row>
    <row r="25" spans="1:11" s="21" customFormat="1" ht="15">
      <c r="A25" s="17" t="s">
        <v>13</v>
      </c>
      <c r="B25" s="18" t="s">
        <v>114</v>
      </c>
      <c r="C25" s="19">
        <v>19</v>
      </c>
      <c r="D25" s="19">
        <v>5375283</v>
      </c>
      <c r="E25" s="20">
        <v>-10352.67276983</v>
      </c>
      <c r="F25" s="20">
        <v>-13210.57412444</v>
      </c>
      <c r="G25" s="20">
        <v>2857.90135461</v>
      </c>
      <c r="H25" s="20">
        <v>87826.70157319</v>
      </c>
      <c r="I25" s="20">
        <v>92144.71236494</v>
      </c>
      <c r="J25" s="19">
        <v>0</v>
      </c>
      <c r="K25" s="20">
        <v>0</v>
      </c>
    </row>
    <row r="26" spans="1:11" s="21" customFormat="1" ht="15">
      <c r="A26" s="17" t="s">
        <v>15</v>
      </c>
      <c r="B26" s="18" t="s">
        <v>49</v>
      </c>
      <c r="C26" s="19">
        <v>32</v>
      </c>
      <c r="D26" s="19">
        <v>10376428</v>
      </c>
      <c r="E26" s="20">
        <v>3513.96376809</v>
      </c>
      <c r="F26" s="20">
        <v>6367.39771564</v>
      </c>
      <c r="G26" s="20">
        <v>-2853.43394755</v>
      </c>
      <c r="H26" s="20">
        <v>166019.80610017</v>
      </c>
      <c r="I26" s="20">
        <v>174416.72043697</v>
      </c>
      <c r="J26" s="19">
        <v>0</v>
      </c>
      <c r="K26" s="20">
        <v>0</v>
      </c>
    </row>
    <row r="27" spans="1:11" s="21" customFormat="1" ht="15">
      <c r="A27" s="17" t="s">
        <v>17</v>
      </c>
      <c r="B27" s="18" t="s">
        <v>50</v>
      </c>
      <c r="C27" s="19">
        <v>28</v>
      </c>
      <c r="D27" s="19">
        <v>4883422</v>
      </c>
      <c r="E27" s="20">
        <v>1992.70303866</v>
      </c>
      <c r="F27" s="20">
        <v>2180.13435965</v>
      </c>
      <c r="G27" s="20">
        <v>-187.43132099</v>
      </c>
      <c r="H27" s="20">
        <v>68648.73195871</v>
      </c>
      <c r="I27" s="20">
        <v>70947.40275602</v>
      </c>
      <c r="J27" s="19">
        <v>0</v>
      </c>
      <c r="K27" s="20">
        <v>0</v>
      </c>
    </row>
    <row r="28" spans="1:11" s="21" customFormat="1" ht="15">
      <c r="A28" s="17" t="s">
        <v>19</v>
      </c>
      <c r="B28" s="18" t="s">
        <v>51</v>
      </c>
      <c r="C28" s="19">
        <v>26</v>
      </c>
      <c r="D28" s="19">
        <v>6467362</v>
      </c>
      <c r="E28" s="20">
        <v>2503.72180562</v>
      </c>
      <c r="F28" s="20">
        <v>3710.05662436</v>
      </c>
      <c r="G28" s="20">
        <v>-1206.33481874</v>
      </c>
      <c r="H28" s="20">
        <v>102869.20272994</v>
      </c>
      <c r="I28" s="20">
        <v>106640.76739043</v>
      </c>
      <c r="J28" s="19">
        <v>0</v>
      </c>
      <c r="K28" s="20">
        <v>0</v>
      </c>
    </row>
    <row r="29" spans="1:11" s="21" customFormat="1" ht="15">
      <c r="A29" s="17" t="s">
        <v>21</v>
      </c>
      <c r="B29" s="18" t="s">
        <v>52</v>
      </c>
      <c r="C29" s="19">
        <v>24</v>
      </c>
      <c r="D29" s="19">
        <v>4972903</v>
      </c>
      <c r="E29" s="20">
        <v>1452.3741713</v>
      </c>
      <c r="F29" s="20">
        <v>3024.73233286</v>
      </c>
      <c r="G29" s="20">
        <v>-1572.35816156</v>
      </c>
      <c r="H29" s="20">
        <v>61157.86625849</v>
      </c>
      <c r="I29" s="20">
        <v>63386.07872301</v>
      </c>
      <c r="J29" s="19">
        <v>0</v>
      </c>
      <c r="K29" s="20">
        <v>0</v>
      </c>
    </row>
    <row r="30" spans="1:11" s="21" customFormat="1" ht="15">
      <c r="A30" s="17" t="s">
        <v>23</v>
      </c>
      <c r="B30" s="18" t="s">
        <v>53</v>
      </c>
      <c r="C30" s="19">
        <v>7</v>
      </c>
      <c r="D30" s="19">
        <v>504013</v>
      </c>
      <c r="E30" s="20">
        <v>146.75470538</v>
      </c>
      <c r="F30" s="20">
        <v>146.53849238</v>
      </c>
      <c r="G30" s="20">
        <v>0.216212999999982</v>
      </c>
      <c r="H30" s="20">
        <v>6197.4144486</v>
      </c>
      <c r="I30" s="20">
        <v>6431.8778557</v>
      </c>
      <c r="J30" s="19">
        <v>0</v>
      </c>
      <c r="K30" s="20">
        <v>0</v>
      </c>
    </row>
    <row r="31" spans="1:11" s="21" customFormat="1" ht="15">
      <c r="A31" s="17" t="s">
        <v>25</v>
      </c>
      <c r="B31" s="18" t="s">
        <v>54</v>
      </c>
      <c r="C31" s="19">
        <v>18</v>
      </c>
      <c r="D31" s="19">
        <v>3786224</v>
      </c>
      <c r="E31" s="20">
        <v>789.03816015</v>
      </c>
      <c r="F31" s="20">
        <v>2428.66325966</v>
      </c>
      <c r="G31" s="20">
        <v>-1639.62509951</v>
      </c>
      <c r="H31" s="20">
        <v>57397.37473544</v>
      </c>
      <c r="I31" s="20">
        <v>60102.73551981</v>
      </c>
      <c r="J31" s="19">
        <v>0</v>
      </c>
      <c r="K31" s="20">
        <v>0</v>
      </c>
    </row>
    <row r="32" spans="1:11" s="21" customFormat="1" ht="15">
      <c r="A32" s="17" t="s">
        <v>27</v>
      </c>
      <c r="B32" s="18" t="s">
        <v>55</v>
      </c>
      <c r="C32" s="19">
        <v>25</v>
      </c>
      <c r="D32" s="19">
        <v>3801726</v>
      </c>
      <c r="E32" s="20">
        <v>1656.82038235</v>
      </c>
      <c r="F32" s="20">
        <v>2141.46169182</v>
      </c>
      <c r="G32" s="20">
        <v>-484.64130947</v>
      </c>
      <c r="H32" s="20">
        <v>62154.94188446</v>
      </c>
      <c r="I32" s="20">
        <v>64857.52141228</v>
      </c>
      <c r="J32" s="19">
        <v>0</v>
      </c>
      <c r="K32" s="20">
        <v>0</v>
      </c>
    </row>
    <row r="33" spans="1:11" s="21" customFormat="1" ht="15">
      <c r="A33" s="17" t="s">
        <v>29</v>
      </c>
      <c r="B33" s="18" t="s">
        <v>56</v>
      </c>
      <c r="C33" s="19">
        <v>105</v>
      </c>
      <c r="D33" s="19">
        <v>7692383</v>
      </c>
      <c r="E33" s="20">
        <v>7412.25728209</v>
      </c>
      <c r="F33" s="20">
        <v>4826.01559799</v>
      </c>
      <c r="G33" s="20">
        <v>2586.2416841</v>
      </c>
      <c r="H33" s="20">
        <v>89007.39976785</v>
      </c>
      <c r="I33" s="20">
        <v>90312.16039651</v>
      </c>
      <c r="J33" s="19">
        <v>0</v>
      </c>
      <c r="K33" s="20">
        <v>0</v>
      </c>
    </row>
    <row r="34" spans="1:11" s="21" customFormat="1" ht="15">
      <c r="A34" s="17" t="s">
        <v>31</v>
      </c>
      <c r="B34" s="18" t="s">
        <v>57</v>
      </c>
      <c r="C34" s="19">
        <v>42</v>
      </c>
      <c r="D34" s="19">
        <v>12369006</v>
      </c>
      <c r="E34" s="20">
        <v>1566.90670221</v>
      </c>
      <c r="F34" s="20">
        <v>2386.99222932</v>
      </c>
      <c r="G34" s="20">
        <v>-820.08552711</v>
      </c>
      <c r="H34" s="20">
        <v>114506.30898222</v>
      </c>
      <c r="I34" s="20">
        <v>119814.16268341</v>
      </c>
      <c r="J34" s="19">
        <v>0</v>
      </c>
      <c r="K34" s="20">
        <v>0</v>
      </c>
    </row>
    <row r="35" spans="1:11" s="21" customFormat="1" ht="15">
      <c r="A35" s="17" t="s">
        <v>33</v>
      </c>
      <c r="B35" s="18" t="s">
        <v>58</v>
      </c>
      <c r="C35" s="19">
        <v>16</v>
      </c>
      <c r="D35" s="19">
        <v>4195334</v>
      </c>
      <c r="E35" s="20">
        <v>13448.56365914</v>
      </c>
      <c r="F35" s="20">
        <v>19382.23097636</v>
      </c>
      <c r="G35" s="20">
        <v>-5933.66731722</v>
      </c>
      <c r="H35" s="20">
        <v>75613.6614976</v>
      </c>
      <c r="I35" s="20">
        <v>78461.8488007</v>
      </c>
      <c r="J35" s="19">
        <v>0</v>
      </c>
      <c r="K35" s="20">
        <v>0</v>
      </c>
    </row>
    <row r="36" spans="1:11" ht="15">
      <c r="A36" s="7" t="s">
        <v>45</v>
      </c>
      <c r="B36" s="7" t="s">
        <v>59</v>
      </c>
      <c r="C36" s="14">
        <f>SUM($C$25:$C$35)</f>
        <v>342</v>
      </c>
      <c r="D36" s="14">
        <f>SUM($D$25:$D$35)</f>
        <v>64424084</v>
      </c>
      <c r="E36" s="10">
        <f>SUM($E$25:$E$35)</f>
        <v>24130.43090516</v>
      </c>
      <c r="F36" s="10">
        <f>SUM($F$25:$F$35)</f>
        <v>33383.6491556</v>
      </c>
      <c r="G36" s="10">
        <f>SUM($G$25:$G$35)</f>
        <v>-9253.21825044</v>
      </c>
      <c r="H36" s="10">
        <f>SUM($H$25:$H$35)</f>
        <v>891399.4099366701</v>
      </c>
      <c r="I36" s="10">
        <f>SUM($I$25:$I$35)</f>
        <v>927515.9883397801</v>
      </c>
      <c r="J36" s="14">
        <f>SUM($J$25:$J$35)</f>
        <v>0</v>
      </c>
      <c r="K36" s="10">
        <f>SUM($K$25:$K$35)</f>
        <v>0</v>
      </c>
    </row>
    <row r="37" spans="1:11" ht="15">
      <c r="A37" s="4"/>
      <c r="B37" s="6" t="s">
        <v>45</v>
      </c>
      <c r="C37" s="15"/>
      <c r="D37" s="15"/>
      <c r="E37" s="11"/>
      <c r="F37" s="11"/>
      <c r="G37" s="11"/>
      <c r="H37" s="11"/>
      <c r="I37" s="11"/>
      <c r="J37" s="15"/>
      <c r="K37" s="11"/>
    </row>
    <row r="38" spans="1:11" ht="15.75">
      <c r="A38" s="2" t="s">
        <v>60</v>
      </c>
      <c r="B38" s="3" t="s">
        <v>61</v>
      </c>
      <c r="C38" s="15"/>
      <c r="D38" s="15"/>
      <c r="E38" s="11"/>
      <c r="F38" s="11"/>
      <c r="G38" s="11"/>
      <c r="H38" s="11"/>
      <c r="I38" s="11"/>
      <c r="J38" s="15"/>
      <c r="K38" s="11"/>
    </row>
    <row r="39" spans="1:11" s="21" customFormat="1" ht="15">
      <c r="A39" s="17" t="s">
        <v>13</v>
      </c>
      <c r="B39" s="18" t="s">
        <v>62</v>
      </c>
      <c r="C39" s="19">
        <v>21</v>
      </c>
      <c r="D39" s="19">
        <v>377612</v>
      </c>
      <c r="E39" s="20">
        <v>364.38179438</v>
      </c>
      <c r="F39" s="20">
        <v>293.01169009</v>
      </c>
      <c r="G39" s="20">
        <v>71.37010429</v>
      </c>
      <c r="H39" s="20">
        <v>12213.02012444</v>
      </c>
      <c r="I39" s="20">
        <v>12286.13073974</v>
      </c>
      <c r="J39" s="19">
        <v>2</v>
      </c>
      <c r="K39" s="20">
        <v>41.77</v>
      </c>
    </row>
    <row r="40" spans="1:11" s="21" customFormat="1" ht="15">
      <c r="A40" s="17" t="s">
        <v>15</v>
      </c>
      <c r="B40" s="18" t="s">
        <v>63</v>
      </c>
      <c r="C40" s="19">
        <v>34</v>
      </c>
      <c r="D40" s="19">
        <v>4778841</v>
      </c>
      <c r="E40" s="20">
        <v>1692.81915165</v>
      </c>
      <c r="F40" s="20">
        <v>5070.22028867</v>
      </c>
      <c r="G40" s="20">
        <v>-3377.40113702</v>
      </c>
      <c r="H40" s="20">
        <v>116666.88080324</v>
      </c>
      <c r="I40" s="20">
        <v>122067.15659331</v>
      </c>
      <c r="J40" s="19">
        <v>2</v>
      </c>
      <c r="K40" s="20">
        <v>9.3273</v>
      </c>
    </row>
    <row r="41" spans="1:11" s="21" customFormat="1" ht="15">
      <c r="A41" s="17" t="s">
        <v>17</v>
      </c>
      <c r="B41" s="18" t="s">
        <v>64</v>
      </c>
      <c r="C41" s="19">
        <v>23</v>
      </c>
      <c r="D41" s="19">
        <v>2710511</v>
      </c>
      <c r="E41" s="20">
        <v>3688.5342282</v>
      </c>
      <c r="F41" s="20">
        <v>3030.16661033</v>
      </c>
      <c r="G41" s="20">
        <v>658.36761787</v>
      </c>
      <c r="H41" s="20">
        <v>97981.35960555</v>
      </c>
      <c r="I41" s="20">
        <v>100992.68362696</v>
      </c>
      <c r="J41" s="19">
        <v>0</v>
      </c>
      <c r="K41" s="20">
        <v>0</v>
      </c>
    </row>
    <row r="42" spans="1:11" s="21" customFormat="1" ht="15">
      <c r="A42" s="17" t="s">
        <v>19</v>
      </c>
      <c r="B42" s="18" t="s">
        <v>65</v>
      </c>
      <c r="C42" s="19">
        <v>10</v>
      </c>
      <c r="D42" s="19">
        <v>713401</v>
      </c>
      <c r="E42" s="20">
        <v>415.4177427</v>
      </c>
      <c r="F42" s="20">
        <v>644.2621585</v>
      </c>
      <c r="G42" s="20">
        <v>-228.8444158</v>
      </c>
      <c r="H42" s="20">
        <v>13698.38877223</v>
      </c>
      <c r="I42" s="20">
        <v>14876.35855877</v>
      </c>
      <c r="J42" s="19">
        <v>0</v>
      </c>
      <c r="K42" s="20">
        <v>0</v>
      </c>
    </row>
    <row r="43" spans="1:11" s="21" customFormat="1" ht="15">
      <c r="A43" s="17" t="s">
        <v>21</v>
      </c>
      <c r="B43" s="18" t="s">
        <v>66</v>
      </c>
      <c r="C43" s="19">
        <v>27</v>
      </c>
      <c r="D43" s="19">
        <v>416786</v>
      </c>
      <c r="E43" s="20">
        <v>8305.46773068</v>
      </c>
      <c r="F43" s="20">
        <v>3070.6035965</v>
      </c>
      <c r="G43" s="20">
        <v>5234.86413418</v>
      </c>
      <c r="H43" s="20">
        <v>67054.9177023</v>
      </c>
      <c r="I43" s="20">
        <v>70927.03312763</v>
      </c>
      <c r="J43" s="19">
        <v>0</v>
      </c>
      <c r="K43" s="20">
        <v>0</v>
      </c>
    </row>
    <row r="44" spans="1:11" s="21" customFormat="1" ht="15">
      <c r="A44" s="17" t="s">
        <v>23</v>
      </c>
      <c r="B44" s="18" t="s">
        <v>67</v>
      </c>
      <c r="C44" s="19">
        <v>23</v>
      </c>
      <c r="D44" s="19">
        <v>288987</v>
      </c>
      <c r="E44" s="20">
        <v>269.88480778</v>
      </c>
      <c r="F44" s="20">
        <v>486.5142462</v>
      </c>
      <c r="G44" s="20">
        <v>-216.62943842</v>
      </c>
      <c r="H44" s="20">
        <v>9628.99197435</v>
      </c>
      <c r="I44" s="20">
        <v>10094.59118181</v>
      </c>
      <c r="J44" s="19">
        <v>2</v>
      </c>
      <c r="K44" s="20">
        <v>25.8129</v>
      </c>
    </row>
    <row r="45" spans="1:11" ht="15">
      <c r="A45" s="7" t="s">
        <v>45</v>
      </c>
      <c r="B45" s="7" t="s">
        <v>68</v>
      </c>
      <c r="C45" s="14">
        <f>SUM($C$39:$C$44)</f>
        <v>138</v>
      </c>
      <c r="D45" s="14">
        <f>SUM($D$39:$D$44)</f>
        <v>9286138</v>
      </c>
      <c r="E45" s="10">
        <f>SUM($E$39:$E$44)</f>
        <v>14736.50545539</v>
      </c>
      <c r="F45" s="10">
        <f>SUM($F$39:$F$44)</f>
        <v>12594.77859029</v>
      </c>
      <c r="G45" s="10">
        <f>SUM($G$39:$G$44)</f>
        <v>2141.7268651000004</v>
      </c>
      <c r="H45" s="10">
        <f>SUM($H$39:$H$44)</f>
        <v>317243.55898211</v>
      </c>
      <c r="I45" s="10">
        <f>SUM($I$39:$I$44)</f>
        <v>331243.95382822</v>
      </c>
      <c r="J45" s="14">
        <f>SUM($J$39:$J$44)</f>
        <v>6</v>
      </c>
      <c r="K45" s="10">
        <f>SUM($K$39:$K$44)</f>
        <v>76.9102</v>
      </c>
    </row>
    <row r="46" spans="1:11" ht="15">
      <c r="A46" s="4"/>
      <c r="B46" s="6" t="s">
        <v>45</v>
      </c>
      <c r="C46" s="15"/>
      <c r="D46" s="15"/>
      <c r="E46" s="11"/>
      <c r="F46" s="11"/>
      <c r="G46" s="11"/>
      <c r="H46" s="11"/>
      <c r="I46" s="11"/>
      <c r="J46" s="15"/>
      <c r="K46" s="11"/>
    </row>
    <row r="47" spans="1:11" ht="15.75">
      <c r="A47" s="2" t="s">
        <v>69</v>
      </c>
      <c r="B47" s="3" t="s">
        <v>70</v>
      </c>
      <c r="C47" s="15"/>
      <c r="D47" s="15"/>
      <c r="E47" s="11"/>
      <c r="F47" s="11"/>
      <c r="G47" s="11"/>
      <c r="H47" s="11"/>
      <c r="I47" s="11"/>
      <c r="J47" s="15"/>
      <c r="K47" s="11"/>
    </row>
    <row r="48" spans="1:11" s="21" customFormat="1" ht="15">
      <c r="A48" s="17" t="s">
        <v>13</v>
      </c>
      <c r="B48" s="18" t="s">
        <v>71</v>
      </c>
      <c r="C48" s="19">
        <v>21</v>
      </c>
      <c r="D48" s="19">
        <v>2544208</v>
      </c>
      <c r="E48" s="20">
        <v>173.039204</v>
      </c>
      <c r="F48" s="20">
        <v>178.080204</v>
      </c>
      <c r="G48" s="20">
        <v>-5.041</v>
      </c>
      <c r="H48" s="20">
        <v>11806.714981</v>
      </c>
      <c r="I48" s="20">
        <v>12117.904066</v>
      </c>
      <c r="J48" s="19">
        <v>0</v>
      </c>
      <c r="K48" s="20">
        <v>0</v>
      </c>
    </row>
    <row r="49" spans="1:11" s="21" customFormat="1" ht="15">
      <c r="A49" s="17" t="s">
        <v>15</v>
      </c>
      <c r="B49" s="18" t="s">
        <v>72</v>
      </c>
      <c r="C49" s="19">
        <v>10</v>
      </c>
      <c r="D49" s="19">
        <v>2887000</v>
      </c>
      <c r="E49" s="20">
        <v>62.67165824</v>
      </c>
      <c r="F49" s="20">
        <v>53.75914141</v>
      </c>
      <c r="G49" s="20">
        <v>8.91251683</v>
      </c>
      <c r="H49" s="20">
        <v>10245.27842483</v>
      </c>
      <c r="I49" s="20">
        <v>10484.63750442</v>
      </c>
      <c r="J49" s="19">
        <v>0</v>
      </c>
      <c r="K49" s="20">
        <v>0</v>
      </c>
    </row>
    <row r="50" spans="1:11" ht="15">
      <c r="A50" s="7" t="s">
        <v>45</v>
      </c>
      <c r="B50" s="7" t="s">
        <v>73</v>
      </c>
      <c r="C50" s="14">
        <f>SUM($C$48:$C$49)</f>
        <v>31</v>
      </c>
      <c r="D50" s="14">
        <f>SUM($D$48:$D$49)</f>
        <v>5431208</v>
      </c>
      <c r="E50" s="10">
        <f>SUM($E$48:$E$49)</f>
        <v>235.71086224</v>
      </c>
      <c r="F50" s="10">
        <f>SUM($F$48:$F$49)</f>
        <v>231.83934541000002</v>
      </c>
      <c r="G50" s="10">
        <f>SUM($G$48:$G$49)</f>
        <v>3.871516829999999</v>
      </c>
      <c r="H50" s="10">
        <f>SUM($H$48:$H$49)</f>
        <v>22051.99340583</v>
      </c>
      <c r="I50" s="10">
        <f>SUM($I$48:$I$49)</f>
        <v>22602.54157042</v>
      </c>
      <c r="J50" s="14">
        <f>SUM($J$48:$J$49)</f>
        <v>0</v>
      </c>
      <c r="K50" s="10">
        <f>SUM($K$48:$K$49)</f>
        <v>0</v>
      </c>
    </row>
    <row r="51" spans="1:11" ht="15">
      <c r="A51" s="4"/>
      <c r="B51" s="6" t="s">
        <v>45</v>
      </c>
      <c r="C51" s="15"/>
      <c r="D51" s="15"/>
      <c r="E51" s="11"/>
      <c r="F51" s="11"/>
      <c r="G51" s="11"/>
      <c r="H51" s="11"/>
      <c r="I51" s="11"/>
      <c r="J51" s="15"/>
      <c r="K51" s="11"/>
    </row>
    <row r="52" spans="1:11" ht="15.75">
      <c r="A52" s="2" t="s">
        <v>74</v>
      </c>
      <c r="B52" s="3" t="s">
        <v>75</v>
      </c>
      <c r="C52" s="15"/>
      <c r="D52" s="15"/>
      <c r="E52" s="11"/>
      <c r="F52" s="11"/>
      <c r="G52" s="11"/>
      <c r="H52" s="11"/>
      <c r="I52" s="11"/>
      <c r="J52" s="15"/>
      <c r="K52" s="11"/>
    </row>
    <row r="53" spans="1:11" s="21" customFormat="1" ht="15">
      <c r="A53" s="17" t="s">
        <v>13</v>
      </c>
      <c r="B53" s="18" t="s">
        <v>76</v>
      </c>
      <c r="C53" s="19">
        <v>37</v>
      </c>
      <c r="D53" s="19">
        <v>868220</v>
      </c>
      <c r="E53" s="20">
        <v>1268.32043699</v>
      </c>
      <c r="F53" s="20">
        <v>814.59263873</v>
      </c>
      <c r="G53" s="20">
        <v>453.72779826</v>
      </c>
      <c r="H53" s="20">
        <v>15359.01595375</v>
      </c>
      <c r="I53" s="20">
        <v>15787.29412483</v>
      </c>
      <c r="J53" s="19">
        <v>0</v>
      </c>
      <c r="K53" s="20">
        <v>0</v>
      </c>
    </row>
    <row r="54" spans="1:11" s="21" customFormat="1" ht="15">
      <c r="A54" s="17" t="s">
        <v>15</v>
      </c>
      <c r="B54" s="18" t="s">
        <v>77</v>
      </c>
      <c r="C54" s="19">
        <v>11</v>
      </c>
      <c r="D54" s="19">
        <v>973036</v>
      </c>
      <c r="E54" s="20">
        <v>665.93628631</v>
      </c>
      <c r="F54" s="20">
        <v>41.067336</v>
      </c>
      <c r="G54" s="20">
        <v>624.86895031</v>
      </c>
      <c r="H54" s="20">
        <v>14480.85502259</v>
      </c>
      <c r="I54" s="20">
        <v>14334.17583171</v>
      </c>
      <c r="J54" s="19">
        <v>0</v>
      </c>
      <c r="K54" s="20">
        <v>0</v>
      </c>
    </row>
    <row r="55" spans="1:11" s="21" customFormat="1" ht="15">
      <c r="A55" s="17" t="s">
        <v>17</v>
      </c>
      <c r="B55" s="18" t="s">
        <v>78</v>
      </c>
      <c r="C55" s="19">
        <v>89</v>
      </c>
      <c r="D55" s="19">
        <v>3632175</v>
      </c>
      <c r="E55" s="20">
        <v>10025.9426647</v>
      </c>
      <c r="F55" s="20">
        <v>3892.6283862</v>
      </c>
      <c r="G55" s="20">
        <v>6133.3142785</v>
      </c>
      <c r="H55" s="20">
        <v>256771.74145002</v>
      </c>
      <c r="I55" s="20">
        <v>264042.16265523</v>
      </c>
      <c r="J55" s="19">
        <v>0</v>
      </c>
      <c r="K55" s="20">
        <v>0</v>
      </c>
    </row>
    <row r="56" spans="1:11" s="21" customFormat="1" ht="15">
      <c r="A56" s="17" t="s">
        <v>19</v>
      </c>
      <c r="B56" s="18" t="s">
        <v>79</v>
      </c>
      <c r="C56" s="19">
        <v>31</v>
      </c>
      <c r="D56" s="19">
        <v>559695</v>
      </c>
      <c r="E56" s="20">
        <v>938.72671078</v>
      </c>
      <c r="F56" s="20">
        <v>183.81689159</v>
      </c>
      <c r="G56" s="20">
        <v>754.90981919</v>
      </c>
      <c r="H56" s="20">
        <v>9846.95959356</v>
      </c>
      <c r="I56" s="20">
        <v>9580.63936415</v>
      </c>
      <c r="J56" s="19">
        <v>0</v>
      </c>
      <c r="K56" s="20">
        <v>0</v>
      </c>
    </row>
    <row r="57" spans="1:11" ht="15">
      <c r="A57" s="7" t="s">
        <v>45</v>
      </c>
      <c r="B57" s="7" t="s">
        <v>80</v>
      </c>
      <c r="C57" s="14">
        <f>SUM($C$53:$C$56)</f>
        <v>168</v>
      </c>
      <c r="D57" s="14">
        <f>SUM($D$53:$D$56)</f>
        <v>6033126</v>
      </c>
      <c r="E57" s="10">
        <f>SUM($E$53:$E$56)</f>
        <v>12898.92609878</v>
      </c>
      <c r="F57" s="10">
        <f>SUM($F$53:$F$56)</f>
        <v>4932.105252519999</v>
      </c>
      <c r="G57" s="10">
        <f>SUM($G$53:$G$56)</f>
        <v>7966.8208462600005</v>
      </c>
      <c r="H57" s="10">
        <f>SUM($H$53:$H$56)</f>
        <v>296458.57201992004</v>
      </c>
      <c r="I57" s="10">
        <f>SUM($I$53:$I$56)</f>
        <v>303744.27197591995</v>
      </c>
      <c r="J57" s="14">
        <f>SUM($J$53:$J$56)</f>
        <v>0</v>
      </c>
      <c r="K57" s="10">
        <f>SUM($K$53:$K$56)</f>
        <v>0</v>
      </c>
    </row>
    <row r="58" spans="1:11" ht="15">
      <c r="A58" s="4"/>
      <c r="B58" s="6" t="s">
        <v>45</v>
      </c>
      <c r="C58" s="15"/>
      <c r="D58" s="15"/>
      <c r="E58" s="11"/>
      <c r="F58" s="11"/>
      <c r="G58" s="11"/>
      <c r="H58" s="11"/>
      <c r="I58" s="11"/>
      <c r="J58" s="15"/>
      <c r="K58" s="11"/>
    </row>
    <row r="59" spans="1:11" ht="15">
      <c r="A59" s="8" t="s">
        <v>45</v>
      </c>
      <c r="B59" s="8" t="s">
        <v>81</v>
      </c>
      <c r="C59" s="16">
        <f>SUM($C$6:$C$21)+SUM($C$25:$C$35)+SUM($C$39:$C$44)+SUM($C$48:$C$49)+SUM($C$53:$C$56)</f>
        <v>999</v>
      </c>
      <c r="D59" s="16">
        <f>SUM($D$6:$D$21)+SUM($D$25:$D$35)+SUM($D$39:$D$44)+SUM($D$48:$D$49)+SUM($D$53:$D$56)</f>
        <v>93403957</v>
      </c>
      <c r="E59" s="12">
        <f>SUM($E$6:$E$21)+SUM($E$25:$E$35)+SUM($E$39:$E$44)+SUM($E$48:$E$49)+SUM($E$53:$E$56)</f>
        <v>647286.1940670998</v>
      </c>
      <c r="F59" s="12">
        <f>SUM($F$6:$F$21)+SUM($F$25:$F$35)+SUM($F$39:$F$44)+SUM($F$48:$F$49)+SUM($F$53:$F$56)</f>
        <v>679835.7519860896</v>
      </c>
      <c r="G59" s="12">
        <f>SUM($G$6:$G$21)+SUM($G$25:$G$35)+SUM($G$39:$G$44)+SUM($G$48:$G$49)+SUM($G$53:$G$56)</f>
        <v>-32549.55791899001</v>
      </c>
      <c r="H59" s="12">
        <f>SUM($H$6:$H$21)+SUM($H$25:$H$35)+SUM($H$39:$H$44)+SUM($H$48:$H$49)+SUM($H$53:$H$56)</f>
        <v>2901270.27848448</v>
      </c>
      <c r="I59" s="12">
        <f>SUM($I$6:$I$21)+SUM($I$25:$I$35)+SUM($I$39:$I$44)+SUM($I$48:$I$49)+SUM($I$53:$I$56)</f>
        <v>3034183.9585346803</v>
      </c>
      <c r="J59" s="16">
        <f>SUM($J$6:$J$21)+SUM($J$25:$J$35)+SUM($J$39:$J$44)+SUM($J$48:$J$49)+SUM($J$53:$J$56)</f>
        <v>35</v>
      </c>
      <c r="K59" s="12">
        <f>SUM($K$6:$K$21)+SUM($K$25:$K$35)+SUM($K$39:$K$44)+SUM($K$48:$K$49)+SUM($K$53:$K$56)</f>
        <v>858.6941</v>
      </c>
    </row>
    <row r="60" spans="1:11" ht="15">
      <c r="A60" s="4"/>
      <c r="B60" s="6" t="s">
        <v>45</v>
      </c>
      <c r="C60" s="15"/>
      <c r="D60" s="15"/>
      <c r="E60" s="11"/>
      <c r="F60" s="11"/>
      <c r="G60" s="11"/>
      <c r="H60" s="11"/>
      <c r="I60" s="11"/>
      <c r="J60" s="15"/>
      <c r="K60" s="11"/>
    </row>
    <row r="61" spans="1:11" ht="15.75">
      <c r="A61" s="2" t="s">
        <v>82</v>
      </c>
      <c r="B61" s="3" t="s">
        <v>83</v>
      </c>
      <c r="C61" s="15"/>
      <c r="D61" s="15"/>
      <c r="E61" s="11"/>
      <c r="F61" s="11"/>
      <c r="G61" s="11"/>
      <c r="H61" s="11"/>
      <c r="I61" s="11"/>
      <c r="J61" s="15"/>
      <c r="K61" s="11"/>
    </row>
    <row r="62" spans="1:11" ht="15.75">
      <c r="A62" s="2" t="s">
        <v>11</v>
      </c>
      <c r="B62" s="3" t="s">
        <v>12</v>
      </c>
      <c r="C62" s="15"/>
      <c r="D62" s="15"/>
      <c r="E62" s="11"/>
      <c r="F62" s="11"/>
      <c r="G62" s="11"/>
      <c r="H62" s="11"/>
      <c r="I62" s="11"/>
      <c r="J62" s="15"/>
      <c r="K62" s="11"/>
    </row>
    <row r="63" spans="1:11" s="21" customFormat="1" ht="15">
      <c r="A63" s="17" t="s">
        <v>13</v>
      </c>
      <c r="B63" s="18" t="s">
        <v>84</v>
      </c>
      <c r="C63" s="19">
        <v>582</v>
      </c>
      <c r="D63" s="19">
        <v>521576</v>
      </c>
      <c r="E63" s="20">
        <v>0</v>
      </c>
      <c r="F63" s="20">
        <v>0.1251422</v>
      </c>
      <c r="G63" s="20">
        <v>-0.1251422</v>
      </c>
      <c r="H63" s="20">
        <v>119169.35604464</v>
      </c>
      <c r="I63" s="20">
        <v>119080.40884891</v>
      </c>
      <c r="J63" s="19">
        <v>0</v>
      </c>
      <c r="K63" s="20">
        <v>0</v>
      </c>
    </row>
    <row r="64" spans="1:11" s="21" customFormat="1" ht="15">
      <c r="A64" s="17" t="s">
        <v>15</v>
      </c>
      <c r="B64" s="18" t="s">
        <v>85</v>
      </c>
      <c r="C64" s="19">
        <v>22</v>
      </c>
      <c r="D64" s="19">
        <v>59830</v>
      </c>
      <c r="E64" s="20">
        <v>0</v>
      </c>
      <c r="F64" s="20">
        <v>0</v>
      </c>
      <c r="G64" s="20">
        <v>0</v>
      </c>
      <c r="H64" s="20">
        <v>2655.5872331</v>
      </c>
      <c r="I64" s="20">
        <v>2672.2797878</v>
      </c>
      <c r="J64" s="19">
        <v>0</v>
      </c>
      <c r="K64" s="20">
        <v>0</v>
      </c>
    </row>
    <row r="65" spans="1:11" s="21" customFormat="1" ht="15">
      <c r="A65" s="17" t="s">
        <v>17</v>
      </c>
      <c r="B65" s="18" t="s">
        <v>86</v>
      </c>
      <c r="C65" s="19">
        <v>9</v>
      </c>
      <c r="D65" s="19">
        <v>89</v>
      </c>
      <c r="E65" s="20">
        <v>0</v>
      </c>
      <c r="F65" s="20">
        <v>0</v>
      </c>
      <c r="G65" s="20">
        <v>0</v>
      </c>
      <c r="H65" s="20">
        <v>2300.015919</v>
      </c>
      <c r="I65" s="20">
        <v>2296.305545</v>
      </c>
      <c r="J65" s="19">
        <v>0</v>
      </c>
      <c r="K65" s="20">
        <v>0</v>
      </c>
    </row>
    <row r="66" spans="1:11" s="21" customFormat="1" ht="15">
      <c r="A66" s="17" t="s">
        <v>19</v>
      </c>
      <c r="B66" s="18" t="s">
        <v>87</v>
      </c>
      <c r="C66" s="19">
        <v>8</v>
      </c>
      <c r="D66" s="19">
        <v>17980</v>
      </c>
      <c r="E66" s="20">
        <v>0</v>
      </c>
      <c r="F66" s="20">
        <v>93.6</v>
      </c>
      <c r="G66" s="20">
        <v>-93.6</v>
      </c>
      <c r="H66" s="20">
        <v>698.4742</v>
      </c>
      <c r="I66" s="20">
        <v>755.6414</v>
      </c>
      <c r="J66" s="19">
        <v>0</v>
      </c>
      <c r="K66" s="20">
        <v>0</v>
      </c>
    </row>
    <row r="67" spans="1:11" ht="15">
      <c r="A67" s="7" t="s">
        <v>45</v>
      </c>
      <c r="B67" s="7" t="s">
        <v>88</v>
      </c>
      <c r="C67" s="14">
        <f>SUM($C$63:$C$66)</f>
        <v>621</v>
      </c>
      <c r="D67" s="14">
        <f>SUM($D$63:$D$66)</f>
        <v>599475</v>
      </c>
      <c r="E67" s="10">
        <f>SUM($E$63:$E$66)</f>
        <v>0</v>
      </c>
      <c r="F67" s="10">
        <f>SUM($F$63:$F$66)</f>
        <v>93.7251422</v>
      </c>
      <c r="G67" s="10">
        <f>SUM($G$63:$G$66)</f>
        <v>-93.7251422</v>
      </c>
      <c r="H67" s="10">
        <f>SUM($H$63:$H$66)</f>
        <v>124823.43339673999</v>
      </c>
      <c r="I67" s="10">
        <f>SUM($I$63:$I$66)</f>
        <v>124804.63558170998</v>
      </c>
      <c r="J67" s="14">
        <f>SUM($J$63:$J$66)</f>
        <v>0</v>
      </c>
      <c r="K67" s="10">
        <f>SUM($K$63:$K$66)</f>
        <v>0</v>
      </c>
    </row>
    <row r="68" spans="1:11" ht="15">
      <c r="A68" s="4"/>
      <c r="B68" s="6" t="s">
        <v>45</v>
      </c>
      <c r="C68" s="15"/>
      <c r="D68" s="15"/>
      <c r="E68" s="11"/>
      <c r="F68" s="11"/>
      <c r="G68" s="11"/>
      <c r="H68" s="11"/>
      <c r="I68" s="11"/>
      <c r="J68" s="15"/>
      <c r="K68" s="11"/>
    </row>
    <row r="69" spans="1:11" ht="15.75">
      <c r="A69" s="2" t="s">
        <v>47</v>
      </c>
      <c r="B69" s="3" t="s">
        <v>48</v>
      </c>
      <c r="C69" s="15"/>
      <c r="D69" s="15"/>
      <c r="E69" s="11"/>
      <c r="F69" s="11"/>
      <c r="G69" s="11"/>
      <c r="H69" s="11"/>
      <c r="I69" s="11"/>
      <c r="J69" s="15"/>
      <c r="K69" s="11"/>
    </row>
    <row r="70" spans="1:11" s="21" customFormat="1" ht="15">
      <c r="A70" s="17" t="s">
        <v>13</v>
      </c>
      <c r="B70" s="18" t="s">
        <v>57</v>
      </c>
      <c r="C70" s="19">
        <v>25</v>
      </c>
      <c r="D70" s="19">
        <v>445254</v>
      </c>
      <c r="E70" s="20">
        <v>0</v>
      </c>
      <c r="F70" s="20">
        <v>115.63727259</v>
      </c>
      <c r="G70" s="20">
        <v>-115.63727259</v>
      </c>
      <c r="H70" s="20">
        <v>4521.9283839</v>
      </c>
      <c r="I70" s="20">
        <v>4741.0593227</v>
      </c>
      <c r="J70" s="19">
        <v>0</v>
      </c>
      <c r="K70" s="20">
        <v>0</v>
      </c>
    </row>
    <row r="71" spans="1:11" s="21" customFormat="1" ht="15">
      <c r="A71" s="17" t="s">
        <v>15</v>
      </c>
      <c r="B71" s="18" t="s">
        <v>89</v>
      </c>
      <c r="C71" s="19">
        <v>60</v>
      </c>
      <c r="D71" s="19">
        <v>736143</v>
      </c>
      <c r="E71" s="20">
        <v>1E-05</v>
      </c>
      <c r="F71" s="20">
        <v>2825.3185</v>
      </c>
      <c r="G71" s="20">
        <v>-2825.31849</v>
      </c>
      <c r="H71" s="20">
        <v>19135.3704689</v>
      </c>
      <c r="I71" s="20">
        <v>20220.07834763</v>
      </c>
      <c r="J71" s="19">
        <v>0</v>
      </c>
      <c r="K71" s="20">
        <v>0</v>
      </c>
    </row>
    <row r="72" spans="1:11" ht="15">
      <c r="A72" s="7" t="s">
        <v>45</v>
      </c>
      <c r="B72" s="7" t="s">
        <v>90</v>
      </c>
      <c r="C72" s="14">
        <f>SUM($C$70:$C$71)</f>
        <v>85</v>
      </c>
      <c r="D72" s="14">
        <f>SUM($D$70:$D$71)</f>
        <v>1181397</v>
      </c>
      <c r="E72" s="10">
        <f>SUM($E$70:$E$71)</f>
        <v>1E-05</v>
      </c>
      <c r="F72" s="10">
        <f>SUM($F$70:$F$71)</f>
        <v>2940.95577259</v>
      </c>
      <c r="G72" s="10">
        <f>SUM($G$70:$G$71)</f>
        <v>-2940.95576259</v>
      </c>
      <c r="H72" s="10">
        <f>SUM($H$70:$H$71)</f>
        <v>23657.2988528</v>
      </c>
      <c r="I72" s="10">
        <f>SUM($I$70:$I$71)</f>
        <v>24961.137670329997</v>
      </c>
      <c r="J72" s="14">
        <f>SUM($J$70:$J$71)</f>
        <v>0</v>
      </c>
      <c r="K72" s="10">
        <f>SUM($K$70:$K$71)</f>
        <v>0</v>
      </c>
    </row>
    <row r="73" spans="1:11" ht="15">
      <c r="A73" s="4"/>
      <c r="B73" s="5" t="s">
        <v>45</v>
      </c>
      <c r="C73" s="15"/>
      <c r="D73" s="15"/>
      <c r="E73" s="11"/>
      <c r="F73" s="11"/>
      <c r="G73" s="11"/>
      <c r="H73" s="11"/>
      <c r="I73" s="11"/>
      <c r="J73" s="15"/>
      <c r="K73" s="11"/>
    </row>
    <row r="74" spans="1:11" s="21" customFormat="1" ht="15">
      <c r="A74" s="17" t="s">
        <v>60</v>
      </c>
      <c r="B74" s="18" t="s">
        <v>75</v>
      </c>
      <c r="C74" s="19">
        <v>0</v>
      </c>
      <c r="D74" s="19">
        <v>0</v>
      </c>
      <c r="E74" s="20">
        <v>0</v>
      </c>
      <c r="F74" s="20">
        <v>0</v>
      </c>
      <c r="G74" s="20">
        <v>0</v>
      </c>
      <c r="H74" s="20">
        <v>0</v>
      </c>
      <c r="I74" s="20">
        <v>0</v>
      </c>
      <c r="J74" s="19">
        <v>0</v>
      </c>
      <c r="K74" s="20">
        <v>0</v>
      </c>
    </row>
    <row r="75" spans="1:11" ht="15">
      <c r="A75" s="4"/>
      <c r="B75" s="4"/>
      <c r="C75" s="15"/>
      <c r="D75" s="15"/>
      <c r="E75" s="11"/>
      <c r="F75" s="11"/>
      <c r="G75" s="11"/>
      <c r="H75" s="11"/>
      <c r="I75" s="11"/>
      <c r="J75" s="15"/>
      <c r="K75" s="11"/>
    </row>
    <row r="76" spans="1:11" ht="15">
      <c r="A76" s="8" t="s">
        <v>45</v>
      </c>
      <c r="B76" s="8" t="s">
        <v>91</v>
      </c>
      <c r="C76" s="16">
        <f>SUM($C$63:$C$66)+SUM($C$70:$C$71)+SUM($C$74:$C$74)</f>
        <v>706</v>
      </c>
      <c r="D76" s="16">
        <f>SUM($D$63:$D$66)+SUM($D$70:$D$71)+SUM($D$74:$D$74)</f>
        <v>1780872</v>
      </c>
      <c r="E76" s="12">
        <f>SUM($E$63:$E$66)+SUM($E$70:$E$71)+SUM($E$74:$E$74)</f>
        <v>1E-05</v>
      </c>
      <c r="F76" s="12">
        <f>SUM($F$63:$F$66)+SUM($F$70:$F$71)+SUM($F$74:$F$74)</f>
        <v>3034.68091479</v>
      </c>
      <c r="G76" s="12">
        <f>SUM($G$63:$G$66)+SUM($G$70:$G$71)+SUM($G$74:$G$74)</f>
        <v>-3034.68090479</v>
      </c>
      <c r="H76" s="12">
        <f>SUM($H$63:$H$66)+SUM($H$70:$H$71)+SUM($H$74:$H$74)</f>
        <v>148480.73224954</v>
      </c>
      <c r="I76" s="12">
        <f>SUM($I$63:$I$66)+SUM($I$70:$I$71)+SUM($I$74:$I$74)</f>
        <v>149765.77325203997</v>
      </c>
      <c r="J76" s="16">
        <f>SUM($J$63:$J$66)+SUM($J$70:$J$71)+SUM($J$74:$J$74)</f>
        <v>0</v>
      </c>
      <c r="K76" s="12">
        <f>SUM($K$63:$K$66)+SUM($K$70:$K$71)+SUM($K$74:$K$74)</f>
        <v>0</v>
      </c>
    </row>
    <row r="77" spans="1:11" ht="15">
      <c r="A77" s="4"/>
      <c r="B77" s="6" t="s">
        <v>45</v>
      </c>
      <c r="C77" s="15"/>
      <c r="D77" s="15"/>
      <c r="E77" s="11"/>
      <c r="F77" s="11"/>
      <c r="G77" s="11"/>
      <c r="H77" s="11"/>
      <c r="I77" s="11"/>
      <c r="J77" s="15"/>
      <c r="K77" s="11"/>
    </row>
    <row r="78" spans="1:11" ht="15.75">
      <c r="A78" s="2" t="s">
        <v>92</v>
      </c>
      <c r="B78" s="3" t="s">
        <v>93</v>
      </c>
      <c r="C78" s="15"/>
      <c r="D78" s="15"/>
      <c r="E78" s="11"/>
      <c r="F78" s="11"/>
      <c r="G78" s="11"/>
      <c r="H78" s="11"/>
      <c r="I78" s="11"/>
      <c r="J78" s="15"/>
      <c r="K78" s="11"/>
    </row>
    <row r="79" spans="1:11" s="21" customFormat="1" ht="15">
      <c r="A79" s="17" t="s">
        <v>11</v>
      </c>
      <c r="B79" s="18" t="s">
        <v>12</v>
      </c>
      <c r="C79" s="19">
        <v>23</v>
      </c>
      <c r="D79" s="19">
        <v>3539</v>
      </c>
      <c r="E79" s="20">
        <v>0.5718</v>
      </c>
      <c r="F79" s="20">
        <v>2.9374</v>
      </c>
      <c r="G79" s="20">
        <v>-2.3656</v>
      </c>
      <c r="H79" s="20">
        <v>379.03</v>
      </c>
      <c r="I79" s="20">
        <v>379.2686</v>
      </c>
      <c r="J79" s="19">
        <v>0</v>
      </c>
      <c r="K79" s="20">
        <v>0</v>
      </c>
    </row>
    <row r="80" spans="1:11" s="21" customFormat="1" ht="15">
      <c r="A80" s="23"/>
      <c r="B80" s="23"/>
      <c r="C80" s="24"/>
      <c r="D80" s="24"/>
      <c r="E80" s="25"/>
      <c r="F80" s="25"/>
      <c r="G80" s="25"/>
      <c r="H80" s="25"/>
      <c r="I80" s="25"/>
      <c r="J80" s="24"/>
      <c r="K80" s="25"/>
    </row>
    <row r="81" spans="1:11" s="21" customFormat="1" ht="15">
      <c r="A81" s="17" t="s">
        <v>47</v>
      </c>
      <c r="B81" s="18" t="s">
        <v>48</v>
      </c>
      <c r="C81" s="19">
        <v>0</v>
      </c>
      <c r="D81" s="19">
        <v>0</v>
      </c>
      <c r="E81" s="20">
        <v>0</v>
      </c>
      <c r="F81" s="20">
        <v>0</v>
      </c>
      <c r="G81" s="20">
        <v>0</v>
      </c>
      <c r="H81" s="20">
        <v>0</v>
      </c>
      <c r="I81" s="20">
        <v>0</v>
      </c>
      <c r="J81" s="19">
        <v>0</v>
      </c>
      <c r="K81" s="20">
        <v>0</v>
      </c>
    </row>
    <row r="82" spans="1:11" s="21" customFormat="1" ht="15">
      <c r="A82" s="23"/>
      <c r="B82" s="23"/>
      <c r="C82" s="24"/>
      <c r="D82" s="24"/>
      <c r="E82" s="25"/>
      <c r="F82" s="25"/>
      <c r="G82" s="25"/>
      <c r="H82" s="25"/>
      <c r="I82" s="25"/>
      <c r="J82" s="24"/>
      <c r="K82" s="25"/>
    </row>
    <row r="83" spans="1:11" s="21" customFormat="1" ht="15">
      <c r="A83" s="17" t="s">
        <v>60</v>
      </c>
      <c r="B83" s="18" t="s">
        <v>75</v>
      </c>
      <c r="C83" s="19">
        <v>0</v>
      </c>
      <c r="D83" s="19">
        <v>0</v>
      </c>
      <c r="E83" s="20">
        <v>0</v>
      </c>
      <c r="F83" s="20">
        <v>0</v>
      </c>
      <c r="G83" s="20">
        <v>0</v>
      </c>
      <c r="H83" s="20">
        <v>0</v>
      </c>
      <c r="I83" s="20">
        <v>0</v>
      </c>
      <c r="J83" s="19">
        <v>0</v>
      </c>
      <c r="K83" s="20">
        <v>0</v>
      </c>
    </row>
    <row r="84" spans="1:11" ht="15">
      <c r="A84" s="4"/>
      <c r="B84" s="4"/>
      <c r="C84" s="15"/>
      <c r="D84" s="15"/>
      <c r="E84" s="11"/>
      <c r="F84" s="11"/>
      <c r="G84" s="11"/>
      <c r="H84" s="11"/>
      <c r="I84" s="11"/>
      <c r="J84" s="15"/>
      <c r="K84" s="11"/>
    </row>
    <row r="85" spans="1:11" ht="15">
      <c r="A85" s="8" t="s">
        <v>45</v>
      </c>
      <c r="B85" s="8" t="s">
        <v>94</v>
      </c>
      <c r="C85" s="16">
        <f>SUM($C$79:$C$83)</f>
        <v>23</v>
      </c>
      <c r="D85" s="16">
        <f>SUM($D$79:$D$83)</f>
        <v>3539</v>
      </c>
      <c r="E85" s="12">
        <f>SUM($E$79:$E$83)</f>
        <v>0.5718</v>
      </c>
      <c r="F85" s="12">
        <f>SUM($F$79:$F$83)</f>
        <v>2.9374</v>
      </c>
      <c r="G85" s="12">
        <f>SUM($G$79:$G$83)</f>
        <v>-2.3656</v>
      </c>
      <c r="H85" s="12">
        <f>SUM($H$79:$H$83)</f>
        <v>379.03</v>
      </c>
      <c r="I85" s="12">
        <f>SUM($I$79:$I$83)</f>
        <v>379.2686</v>
      </c>
      <c r="J85" s="16">
        <f>SUM($J$79:$J$83)</f>
        <v>0</v>
      </c>
      <c r="K85" s="12">
        <f>SUM($K$79:$K$83)</f>
        <v>0</v>
      </c>
    </row>
    <row r="86" spans="1:11" ht="15">
      <c r="A86" s="4"/>
      <c r="B86" s="5" t="s">
        <v>45</v>
      </c>
      <c r="C86" s="15"/>
      <c r="D86" s="15"/>
      <c r="E86" s="11"/>
      <c r="F86" s="11"/>
      <c r="G86" s="11"/>
      <c r="H86" s="11"/>
      <c r="I86" s="11"/>
      <c r="J86" s="15"/>
      <c r="K86" s="11"/>
    </row>
    <row r="87" spans="1:11" ht="15">
      <c r="A87" s="8" t="s">
        <v>45</v>
      </c>
      <c r="B87" s="8" t="s">
        <v>95</v>
      </c>
      <c r="C87" s="16">
        <f>SUM($C$59:$C$59)+SUM($C$76:$C$76)+SUM($C$85:$C$85)</f>
        <v>1728</v>
      </c>
      <c r="D87" s="16">
        <f>SUM($D$59:$D$59)+SUM($D$76:$D$76)+SUM($D$85:$D$85)</f>
        <v>95188368</v>
      </c>
      <c r="E87" s="12">
        <f>SUM($E$59:$E$59)+SUM($E$76:$E$76)+SUM($E$85:$E$85)</f>
        <v>647286.7658770998</v>
      </c>
      <c r="F87" s="12">
        <f>SUM($F$59:$F$59)+SUM($F$76:$F$76)+SUM($F$85:$F$85)</f>
        <v>682873.3703008797</v>
      </c>
      <c r="G87" s="12">
        <f>SUM($G$59:$G$59)+SUM($G$76:$G$76)+SUM($G$85:$G$85)</f>
        <v>-35586.60442378001</v>
      </c>
      <c r="H87" s="12">
        <f>SUM($H$59:$H$59)+SUM($H$76:$H$76)+SUM($H$85:$H$85)</f>
        <v>3050130.0407340196</v>
      </c>
      <c r="I87" s="12">
        <f>SUM($I$59:$I$59)+SUM($I$76:$I$76)+SUM($I$85:$I$85)</f>
        <v>3184329.0003867205</v>
      </c>
      <c r="J87" s="16">
        <f>SUM($J$59:$J$59)+SUM($J$76:$J$76)+SUM($J$85:$J$85)</f>
        <v>35</v>
      </c>
      <c r="K87" s="12">
        <f>SUM($K$59:$K$59)+SUM($K$76:$K$76)+SUM($K$85:$K$85)</f>
        <v>858.6941</v>
      </c>
    </row>
    <row r="88" spans="1:11" ht="15">
      <c r="A88" s="4"/>
      <c r="B88" s="5" t="s">
        <v>45</v>
      </c>
      <c r="C88" s="15"/>
      <c r="D88" s="15"/>
      <c r="E88" s="11"/>
      <c r="F88" s="11"/>
      <c r="G88" s="11"/>
      <c r="H88" s="11"/>
      <c r="I88" s="11"/>
      <c r="J88" s="15"/>
      <c r="K88" s="11"/>
    </row>
    <row r="89" spans="1:11" ht="15">
      <c r="A89" s="4"/>
      <c r="B89" s="27" t="s">
        <v>98</v>
      </c>
      <c r="C89" s="13" t="s">
        <v>100</v>
      </c>
      <c r="D89" s="13">
        <v>1087359</v>
      </c>
      <c r="E89" s="9">
        <v>1837.46279249</v>
      </c>
      <c r="F89" s="9">
        <v>743.25103205</v>
      </c>
      <c r="G89" s="9">
        <v>1094.21176044</v>
      </c>
      <c r="H89" s="9">
        <v>24537.15572584</v>
      </c>
      <c r="I89" s="9">
        <v>24380.63497116</v>
      </c>
      <c r="J89" s="13">
        <v>0</v>
      </c>
      <c r="K89" s="9">
        <v>0</v>
      </c>
    </row>
    <row r="90" ht="15">
      <c r="J90" s="43" t="s">
        <v>117</v>
      </c>
    </row>
    <row r="91" spans="1:11" ht="15" customHeight="1">
      <c r="A91" s="26" t="s">
        <v>96</v>
      </c>
      <c r="B91" s="44" t="s">
        <v>97</v>
      </c>
      <c r="C91" s="44"/>
      <c r="D91" s="44"/>
      <c r="E91" s="44"/>
      <c r="F91" s="44"/>
      <c r="G91" s="44"/>
      <c r="H91" s="44"/>
      <c r="I91" s="44"/>
      <c r="J91" s="44"/>
      <c r="K91" s="44"/>
    </row>
    <row r="92" spans="2:11" ht="15" customHeight="1">
      <c r="B92" s="44" t="s">
        <v>113</v>
      </c>
      <c r="C92" s="44"/>
      <c r="D92" s="44"/>
      <c r="E92" s="44"/>
      <c r="F92" s="44"/>
      <c r="G92" s="44"/>
      <c r="H92" s="44"/>
      <c r="I92" s="44"/>
      <c r="J92" s="44"/>
      <c r="K92" s="44"/>
    </row>
    <row r="93" spans="2:11" ht="30" customHeight="1">
      <c r="B93" s="44" t="s">
        <v>115</v>
      </c>
      <c r="C93" s="44"/>
      <c r="D93" s="44"/>
      <c r="E93" s="44"/>
      <c r="F93" s="44"/>
      <c r="G93" s="44"/>
      <c r="H93" s="44"/>
      <c r="I93" s="44"/>
      <c r="J93" s="44"/>
      <c r="K93" s="44"/>
    </row>
  </sheetData>
  <mergeCells count="5">
    <mergeCell ref="B92:K92"/>
    <mergeCell ref="B93:K93"/>
    <mergeCell ref="A1:K1"/>
    <mergeCell ref="A2:J2"/>
    <mergeCell ref="B91:K91"/>
  </mergeCells>
  <printOptions horizontalCentered="1"/>
  <pageMargins left="0.15748031496062992" right="0.15748031496062992" top="0.3937007874015748" bottom="0.3937007874015748" header="0.5118110236220472" footer="0.5118110236220472"/>
  <pageSetup fitToHeight="1" fitToWidth="1" horizontalDpi="600" verticalDpi="600" orientation="portrait" paperSize="9" scale="51" r:id="rId4"/>
  <drawing r:id="rId3"/>
  <legacyDrawing r:id="rId2"/>
  <oleObjects>
    <mc:AlternateContent xmlns:mc="http://schemas.openxmlformats.org/markup-compatibility/2006">
      <mc:Choice Requires="x14">
        <oleObject progId="Word.Picture.8" shapeId="1025" r:id="rId1">
          <objectPr r:id="rId5">
            <anchor>
              <from>
                <xdr:col>5</xdr:col>
                <xdr:colOff>323850</xdr:colOff>
                <xdr:row>0</xdr:row>
                <xdr:rowOff>47625</xdr:rowOff>
              </from>
              <to>
                <xdr:col>5</xdr:col>
                <xdr:colOff>752475</xdr:colOff>
                <xdr:row>0</xdr:row>
                <xdr:rowOff>542925</xdr:rowOff>
              </to>
            </anchor>
          </objectPr>
        </oleObject>
      </mc:Choice>
      <mc:Fallback>
        <oleObject progId="Word.Picture.8" shapeId="1025" r:id="rId1"/>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5:G16"/>
  <sheetViews>
    <sheetView workbookViewId="0" topLeftCell="A1">
      <selection activeCell="A5" sqref="A5"/>
    </sheetView>
  </sheetViews>
  <sheetFormatPr defaultColWidth="8.8515625" defaultRowHeight="15"/>
  <cols>
    <col min="1" max="1" width="39.57421875" style="0" customWidth="1"/>
    <col min="2" max="2" width="10.7109375" style="0" customWidth="1"/>
    <col min="3" max="4" width="11.57421875" style="0" customWidth="1"/>
    <col min="5" max="5" width="11.28125" style="0" customWidth="1"/>
    <col min="6" max="6" width="10.57421875" style="0" customWidth="1"/>
    <col min="7" max="7" width="16.28125" style="0" customWidth="1"/>
    <col min="9" max="9" width="17.28125" style="0" customWidth="1"/>
  </cols>
  <sheetData>
    <row r="5" ht="15">
      <c r="A5" s="29" t="s">
        <v>101</v>
      </c>
    </row>
    <row r="6" spans="1:6" ht="15">
      <c r="A6" s="29"/>
      <c r="F6" s="30" t="s">
        <v>102</v>
      </c>
    </row>
    <row r="7" spans="1:7" ht="15">
      <c r="A7" s="31"/>
      <c r="B7" s="50" t="s">
        <v>103</v>
      </c>
      <c r="C7" s="50"/>
      <c r="D7" s="50" t="s">
        <v>104</v>
      </c>
      <c r="E7" s="50"/>
      <c r="F7" s="50" t="s">
        <v>105</v>
      </c>
      <c r="G7" s="50"/>
    </row>
    <row r="8" spans="1:7" ht="30">
      <c r="A8" s="32"/>
      <c r="B8" s="33" t="s">
        <v>106</v>
      </c>
      <c r="C8" s="33" t="s">
        <v>107</v>
      </c>
      <c r="D8" s="33" t="s">
        <v>106</v>
      </c>
      <c r="E8" s="33" t="s">
        <v>107</v>
      </c>
      <c r="F8" s="33" t="s">
        <v>106</v>
      </c>
      <c r="G8" s="33" t="s">
        <v>107</v>
      </c>
    </row>
    <row r="9" spans="1:7" ht="15">
      <c r="A9" s="34" t="s">
        <v>116</v>
      </c>
      <c r="B9" s="31"/>
      <c r="C9" s="31"/>
      <c r="D9" s="35"/>
      <c r="E9" s="35"/>
      <c r="F9" s="33"/>
      <c r="G9" s="33"/>
    </row>
    <row r="10" spans="1:7" ht="15">
      <c r="A10" s="31" t="s">
        <v>56</v>
      </c>
      <c r="B10" s="39">
        <v>1</v>
      </c>
      <c r="C10" s="39">
        <v>4185</v>
      </c>
      <c r="D10" s="40"/>
      <c r="E10" s="40"/>
      <c r="F10" s="41">
        <f aca="true" t="shared" si="0" ref="F10:G11">B10</f>
        <v>1</v>
      </c>
      <c r="G10" s="41">
        <f t="shared" si="0"/>
        <v>4185</v>
      </c>
    </row>
    <row r="11" spans="1:7" ht="15">
      <c r="A11" s="33" t="s">
        <v>105</v>
      </c>
      <c r="B11" s="42">
        <f>B10</f>
        <v>1</v>
      </c>
      <c r="C11" s="42">
        <f>C10</f>
        <v>4185</v>
      </c>
      <c r="D11" s="40" t="s">
        <v>109</v>
      </c>
      <c r="E11" s="40" t="s">
        <v>109</v>
      </c>
      <c r="F11" s="41">
        <f t="shared" si="0"/>
        <v>1</v>
      </c>
      <c r="G11" s="41">
        <f t="shared" si="0"/>
        <v>4185</v>
      </c>
    </row>
    <row r="13" ht="15">
      <c r="A13" s="36" t="s">
        <v>110</v>
      </c>
    </row>
    <row r="14" spans="1:7" ht="15">
      <c r="A14" s="37" t="s">
        <v>111</v>
      </c>
      <c r="B14" s="49"/>
      <c r="C14" s="49"/>
      <c r="D14" s="49"/>
      <c r="E14" s="49"/>
      <c r="F14" s="49"/>
      <c r="G14" s="49"/>
    </row>
    <row r="15" spans="1:7" ht="15">
      <c r="A15" s="34" t="s">
        <v>108</v>
      </c>
      <c r="B15" s="49"/>
      <c r="C15" s="49"/>
      <c r="D15" s="49"/>
      <c r="E15" s="49"/>
      <c r="F15" s="49"/>
      <c r="G15" s="49"/>
    </row>
    <row r="16" spans="1:7" ht="18" customHeight="1">
      <c r="A16" s="38" t="s">
        <v>56</v>
      </c>
      <c r="B16" s="49" t="s">
        <v>112</v>
      </c>
      <c r="C16" s="49"/>
      <c r="D16" s="49"/>
      <c r="E16" s="49"/>
      <c r="F16" s="49"/>
      <c r="G16" s="49"/>
    </row>
  </sheetData>
  <mergeCells count="6">
    <mergeCell ref="B16:G16"/>
    <mergeCell ref="B7:C7"/>
    <mergeCell ref="D7:E7"/>
    <mergeCell ref="F7:G7"/>
    <mergeCell ref="B14:G14"/>
    <mergeCell ref="B15:G15"/>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78" r:id="rId4"/>
  <drawing r:id="rId3"/>
  <legacyDrawing r:id="rId2"/>
  <oleObjects>
    <mc:AlternateContent xmlns:mc="http://schemas.openxmlformats.org/markup-compatibility/2006">
      <mc:Choice Requires="x14">
        <oleObject progId="Word.Picture.8" shapeId="2049" r:id="rId1">
          <objectPr r:id="rId5">
            <anchor>
              <from>
                <xdr:col>2</xdr:col>
                <xdr:colOff>190500</xdr:colOff>
                <xdr:row>0</xdr:row>
                <xdr:rowOff>104775</xdr:rowOff>
              </from>
              <to>
                <xdr:col>3</xdr:col>
                <xdr:colOff>9525</xdr:colOff>
                <xdr:row>3</xdr:row>
                <xdr:rowOff>171450</xdr:rowOff>
              </to>
            </anchor>
          </objectPr>
        </oleObject>
      </mc:Choice>
      <mc:Fallback>
        <oleObject progId="Word.Picture.8" shapeId="2049" r:id="rId1"/>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Dell</cp:lastModifiedBy>
  <cp:lastPrinted>2021-02-09T07:18:00Z</cp:lastPrinted>
  <dcterms:created xsi:type="dcterms:W3CDTF">2021-02-06T09:48:25Z</dcterms:created>
  <dcterms:modified xsi:type="dcterms:W3CDTF">2021-02-09T07:18:24Z</dcterms:modified>
  <cp:category/>
  <cp:version/>
  <cp:contentType/>
  <cp:contentStatus/>
</cp:coreProperties>
</file>