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801"/>
  <workbookPr defaultThemeVersion="166925"/>
  <bookViews>
    <workbookView xWindow="65416" yWindow="65416" windowWidth="20730" windowHeight="11160" activeTab="0"/>
  </bookViews>
  <sheets>
    <sheet name="Feb 21" sheetId="1" r:id="rId1"/>
    <sheet name="New Schemes" sheetId="2" r:id="rId2"/>
  </sheets>
  <definedNames/>
  <calcPr calcId="191029"/>
  <extLst/>
</workbook>
</file>

<file path=xl/sharedStrings.xml><?xml version="1.0" encoding="utf-8"?>
<sst xmlns="http://schemas.openxmlformats.org/spreadsheetml/2006/main" count="218" uniqueCount="133">
  <si>
    <t xml:space="preserve">Monthly Report for the month of February 2021 </t>
  </si>
  <si>
    <t xml:space="preserve">Sr </t>
  </si>
  <si>
    <t xml:space="preserve">Scheme Name </t>
  </si>
  <si>
    <t>No. of Schemes as on February 28, 2021</t>
  </si>
  <si>
    <t>No. of Folios as on February 28, 2021</t>
  </si>
  <si>
    <t>Funds Mobilized for the month of February 2021 (INR in crore)</t>
  </si>
  <si>
    <t>Net Inflow (+ve)/Outflow (-ve) for the month of February 2021 (INR in crore)</t>
  </si>
  <si>
    <t>Net Assets Under Management as on February 28, 2021 (INR in crore)</t>
  </si>
  <si>
    <t>Average Net Assets Under Management for the month February 2021 (INR in crore)</t>
  </si>
  <si>
    <t>No. of segregated portfolios created as on February 28, 2021</t>
  </si>
  <si>
    <t>Net Assets Under Management in segregated portfolio as on February 28, 2021 (INR in crore)</t>
  </si>
  <si>
    <t>A</t>
  </si>
  <si>
    <t>Open ended Schemes</t>
  </si>
  <si>
    <t>I</t>
  </si>
  <si>
    <t>Income/Debt Oriented Schemes</t>
  </si>
  <si>
    <t>i</t>
  </si>
  <si>
    <t>Overnight Fund</t>
  </si>
  <si>
    <t>ii</t>
  </si>
  <si>
    <t>Liquid Fund</t>
  </si>
  <si>
    <t>iii</t>
  </si>
  <si>
    <t>Ultra Short Duration Fund</t>
  </si>
  <si>
    <t>iv</t>
  </si>
  <si>
    <t>Low Duration Fund</t>
  </si>
  <si>
    <t>v</t>
  </si>
  <si>
    <t>Money Market Fund</t>
  </si>
  <si>
    <t>vi</t>
  </si>
  <si>
    <t>Short Duration Fund</t>
  </si>
  <si>
    <t>vii</t>
  </si>
  <si>
    <t>Medium Duration Fund</t>
  </si>
  <si>
    <t>viii</t>
  </si>
  <si>
    <t>Medium to Long Duration Fund</t>
  </si>
  <si>
    <t>ix</t>
  </si>
  <si>
    <t>Long Duration Fund</t>
  </si>
  <si>
    <t>x</t>
  </si>
  <si>
    <t>Dynamic Bond Fund</t>
  </si>
  <si>
    <t>xi</t>
  </si>
  <si>
    <t>Corporate Bond Fund</t>
  </si>
  <si>
    <t>xii</t>
  </si>
  <si>
    <t>Credit Risk Fund</t>
  </si>
  <si>
    <t>xiii</t>
  </si>
  <si>
    <t>Banking and PSU Fund</t>
  </si>
  <si>
    <t>xiv</t>
  </si>
  <si>
    <t>Gilt Fund</t>
  </si>
  <si>
    <t>xv</t>
  </si>
  <si>
    <t>Gilt Fund with 10 year constant duration</t>
  </si>
  <si>
    <t>xvi</t>
  </si>
  <si>
    <t>Floater Fund</t>
  </si>
  <si>
    <t/>
  </si>
  <si>
    <t>Sub Total - I (i+ii+iii+iv+v+vi+vii+viii+ix+x+xi+xii+xiii+xiv+xv+xvi)</t>
  </si>
  <si>
    <t>II</t>
  </si>
  <si>
    <t>Growth/Equity Oriented Schemes</t>
  </si>
  <si>
    <t>Large Cap Fund</t>
  </si>
  <si>
    <t>Large &amp; Mid Cap Fund</t>
  </si>
  <si>
    <t>Mid Cap Fund</t>
  </si>
  <si>
    <t>Small Cap Fund</t>
  </si>
  <si>
    <t>Dividend Yield Fund</t>
  </si>
  <si>
    <t>Value Fund/Contra Fund</t>
  </si>
  <si>
    <t>Focused Fund</t>
  </si>
  <si>
    <t>Sectoral/Thematic Funds</t>
  </si>
  <si>
    <t>ELSS</t>
  </si>
  <si>
    <t>Flexi Cap Fund</t>
  </si>
  <si>
    <t>Sub Total - II (i+ii+iii+iv+v+vi+vii+viii+ix+x+xi)</t>
  </si>
  <si>
    <t>III</t>
  </si>
  <si>
    <t>Hybrid Schemes</t>
  </si>
  <si>
    <t>Conservative Hybrid Fund</t>
  </si>
  <si>
    <t>Balanced Hybrid Fund/Aggressive Hybrid Fund</t>
  </si>
  <si>
    <t>Dynamic Asset Allocation/Balanced Advantage Fund</t>
  </si>
  <si>
    <t>Multi Asset Allocation Fund</t>
  </si>
  <si>
    <t>Arbitrage Fund</t>
  </si>
  <si>
    <t>Equity Savings Fund</t>
  </si>
  <si>
    <t>Sub Total - III (i+ii+iii+iv+v+vi)</t>
  </si>
  <si>
    <t>IV</t>
  </si>
  <si>
    <t>Solution Oriented Schemes</t>
  </si>
  <si>
    <t>Retirement Fund</t>
  </si>
  <si>
    <t>Childrens Fund</t>
  </si>
  <si>
    <t>Sub Total - IV (i+ii)</t>
  </si>
  <si>
    <t>V</t>
  </si>
  <si>
    <t>Other Schemes</t>
  </si>
  <si>
    <t>Index Funds</t>
  </si>
  <si>
    <t>GOLD ETF</t>
  </si>
  <si>
    <t>Other ETFs</t>
  </si>
  <si>
    <t>Fund of funds investing overseas</t>
  </si>
  <si>
    <t>Sub Total - V (i+ii+iii+iv)</t>
  </si>
  <si>
    <t>Total A-Open ended Schemes</t>
  </si>
  <si>
    <t>B</t>
  </si>
  <si>
    <t>Close Ended Schemes</t>
  </si>
  <si>
    <t>Fixed Term Plan</t>
  </si>
  <si>
    <t>Capital Protection Oriented Schemes</t>
  </si>
  <si>
    <t>Infrastructure Debt Fund</t>
  </si>
  <si>
    <t>Other Debt Scheme</t>
  </si>
  <si>
    <t>Sub Total (i+ii+iii+iv)</t>
  </si>
  <si>
    <t>Other Equity Schemes</t>
  </si>
  <si>
    <t>Sub Total (i+ii)</t>
  </si>
  <si>
    <t>Total B -Close ended Schemes</t>
  </si>
  <si>
    <t>C</t>
  </si>
  <si>
    <t>Interval Schemes</t>
  </si>
  <si>
    <t>Total C Interval Schemes</t>
  </si>
  <si>
    <t>Grand Total</t>
  </si>
  <si>
    <t>Repurchase/ Redemption for the month of February 2021 (INR in crore)</t>
  </si>
  <si>
    <t xml:space="preserve"> (Rs. in Crore)</t>
  </si>
  <si>
    <t>Revised Released on 09-Mar-2021</t>
  </si>
  <si>
    <t>Fund of Funds Scheme (Domestic) **</t>
  </si>
  <si>
    <t>##  52</t>
  </si>
  <si>
    <t>Multi Cap Fund  $$</t>
  </si>
  <si>
    <t>Note :</t>
  </si>
  <si>
    <t>** Data in respect Fund of Funds Domestic is shown for information only. The same is included in the respective underlying schemes.</t>
  </si>
  <si>
    <t>## one new scheme launched - NIPPON INDIA ASSET ALLOCATOR FOF</t>
  </si>
  <si>
    <t>$$ During Feb 2021, 9 Multi Cap Funds were re-categorized as Flexi Cap Fund. As such, the funds mobilized, redemption figures of these funds are now shown under Flexi Cap Fund, resulting in negative funds mobilized and redemption figures under Multi Cap Fund.</t>
  </si>
  <si>
    <t xml:space="preserve">NEW SCHEMES LAUNCHED DURING FEBRUARY 2021 (ALLOTMENT COMPLETED)     </t>
  </si>
  <si>
    <t>Open End</t>
  </si>
  <si>
    <t>Close End</t>
  </si>
  <si>
    <t>Total</t>
  </si>
  <si>
    <t>No. of Schemes</t>
  </si>
  <si>
    <t>Funds mobilized</t>
  </si>
  <si>
    <t>A. Income/Debt Oriented Schemes</t>
  </si>
  <si>
    <t>Subtotal "A"</t>
  </si>
  <si>
    <t>B. Hybrid Schemes</t>
  </si>
  <si>
    <t>Balanced Advantage Fund</t>
  </si>
  <si>
    <t>Subtotal "B"</t>
  </si>
  <si>
    <t>C. Solution Oriented Schemes</t>
  </si>
  <si>
    <t>Subtotal "C"</t>
  </si>
  <si>
    <t>D. Other Schemes</t>
  </si>
  <si>
    <t>Subtotal "D"</t>
  </si>
  <si>
    <t>Total A + B +C+D</t>
  </si>
  <si>
    <t xml:space="preserve">*NEW SCHEMES LAUNCHED : </t>
  </si>
  <si>
    <t>Open End Schemes</t>
  </si>
  <si>
    <t>Mahindra Manulife Short Term Fund</t>
  </si>
  <si>
    <t>TRUSTMF Banking &amp; PSU Debt Fund</t>
  </si>
  <si>
    <t>IDFC Floating Rate Fund</t>
  </si>
  <si>
    <t>PGIM India Balanced Advantage Fund</t>
  </si>
  <si>
    <t>SBI Retirement Benefit Fund Aggressive Plan, Aggressive Hybrid Plan, Conservative Hybrid and Conservative Plan</t>
  </si>
  <si>
    <t>NIPPON INDIA NIFTY MIDCAP 150 INDEX FUND and NIPPON INDIANIFTY 50 VALUE 20 INDEX FUND</t>
  </si>
  <si>
    <t>Axis Greater China Equity Fund of Fund and Kotak NASDAQ 100 Fund of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</si>
</sst>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9" formatCode="_ * #,##0_ ;_ * \-#,##0_ ;_ * &quot;-&quot;??_ ;_ @_ "/>
    <numFmt numFmtId="170" formatCode="_ * #,##0.000_ ;_ * \-#,##0.000_ ;_ * &quot;-&quot;??_ ;_ @_ "/>
  </numFmts>
  <fonts count="28">
    <font>
      <sz val="11"/>
      <color indexed="8"/>
      <name val="Calibri"/>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font>
    <font>
      <sz val="11"/>
      <name val="Calibri"/>
      <family val="2"/>
    </font>
    <font>
      <b/>
      <sz val="11"/>
      <name val="Calibri"/>
      <family val="2"/>
    </font>
    <font>
      <b/>
      <sz val="9"/>
      <name val="Calibri"/>
      <family val="2"/>
    </font>
    <font>
      <sz val="9"/>
      <color theme="1"/>
      <name val="Calibri"/>
      <family val="2"/>
      <scheme val="minor"/>
    </font>
    <font>
      <i/>
      <sz val="9"/>
      <color theme="1"/>
      <name val="Calibri"/>
      <family val="2"/>
      <scheme val="minor"/>
    </font>
    <font>
      <b/>
      <sz val="11"/>
      <name val="Arial"/>
      <family val="2"/>
    </font>
    <font>
      <sz val="10"/>
      <color theme="1"/>
      <name val="Zurich BT"/>
      <family val="2"/>
    </font>
    <font>
      <b/>
      <sz val="11"/>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CCFF"/>
        <bgColor indexed="64"/>
      </patternFill>
    </fill>
    <fill>
      <patternFill patternType="solid">
        <fgColor rgb="FFF8CBAD"/>
        <bgColor indexed="64"/>
      </patternFill>
    </fill>
    <fill>
      <patternFill patternType="solid">
        <fgColor rgb="FFFFE699"/>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58">
    <xf numFmtId="0" fontId="0" fillId="0" borderId="0" xfId="0"/>
    <xf numFmtId="0" fontId="20" fillId="0" borderId="0" xfId="0" applyFont="1" applyAlignment="1">
      <alignment vertical="top"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left" vertical="center"/>
    </xf>
    <xf numFmtId="0" fontId="20" fillId="0" borderId="10" xfId="0" applyFont="1" applyBorder="1" applyAlignment="1">
      <alignment vertical="top" wrapText="1"/>
    </xf>
    <xf numFmtId="0" fontId="21" fillId="0" borderId="10" xfId="0" applyFont="1" applyFill="1" applyBorder="1" applyAlignment="1">
      <alignment horizontal="center" vertical="center"/>
    </xf>
    <xf numFmtId="0" fontId="21" fillId="0" borderId="10" xfId="0" applyFont="1" applyFill="1" applyBorder="1" applyAlignment="1">
      <alignment horizontal="left" vertical="center"/>
    </xf>
    <xf numFmtId="0" fontId="21" fillId="34" borderId="10" xfId="0" applyFont="1" applyFill="1" applyBorder="1" applyAlignment="1">
      <alignment horizontal="left" vertical="center"/>
    </xf>
    <xf numFmtId="0" fontId="21" fillId="35" borderId="10" xfId="0" applyFont="1" applyFill="1" applyBorder="1" applyAlignment="1">
      <alignment horizontal="left" vertical="center"/>
    </xf>
    <xf numFmtId="43" fontId="21" fillId="0" borderId="10" xfId="18" applyFont="1" applyFill="1" applyBorder="1" applyAlignment="1">
      <alignment horizontal="right" vertical="center"/>
    </xf>
    <xf numFmtId="43" fontId="21" fillId="34" borderId="10" xfId="18" applyFont="1" applyFill="1" applyBorder="1" applyAlignment="1">
      <alignment horizontal="right" vertical="center"/>
    </xf>
    <xf numFmtId="43" fontId="20" fillId="0" borderId="10" xfId="18" applyFont="1" applyBorder="1" applyAlignment="1">
      <alignment vertical="top" wrapText="1"/>
    </xf>
    <xf numFmtId="43" fontId="21" fillId="35" borderId="10" xfId="18" applyFont="1" applyFill="1" applyBorder="1" applyAlignment="1">
      <alignment horizontal="right" vertical="center"/>
    </xf>
    <xf numFmtId="169" fontId="21" fillId="0" borderId="10" xfId="18" applyNumberFormat="1" applyFont="1" applyFill="1" applyBorder="1" applyAlignment="1">
      <alignment horizontal="right" vertical="center"/>
    </xf>
    <xf numFmtId="169" fontId="21" fillId="34" borderId="10" xfId="18" applyNumberFormat="1" applyFont="1" applyFill="1" applyBorder="1" applyAlignment="1">
      <alignment horizontal="right" vertical="center"/>
    </xf>
    <xf numFmtId="169" fontId="20" fillId="0" borderId="10" xfId="18" applyNumberFormat="1" applyFont="1" applyBorder="1" applyAlignment="1">
      <alignment vertical="top" wrapText="1"/>
    </xf>
    <xf numFmtId="169" fontId="21" fillId="35" borderId="10" xfId="18" applyNumberFormat="1" applyFont="1" applyFill="1" applyBorder="1" applyAlignment="1">
      <alignment horizontal="righ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xf>
    <xf numFmtId="169" fontId="20" fillId="0" borderId="10" xfId="18" applyNumberFormat="1" applyFont="1" applyFill="1" applyBorder="1" applyAlignment="1">
      <alignment horizontal="right" vertical="center"/>
    </xf>
    <xf numFmtId="43" fontId="20" fillId="0" borderId="10" xfId="18" applyFont="1" applyFill="1" applyBorder="1" applyAlignment="1">
      <alignment horizontal="right" vertical="center"/>
    </xf>
    <xf numFmtId="0" fontId="20" fillId="0" borderId="0" xfId="0" applyFont="1" applyAlignment="1">
      <alignment vertical="top" wrapText="1"/>
    </xf>
    <xf numFmtId="0" fontId="21" fillId="34" borderId="10" xfId="0" applyFont="1" applyFill="1" applyBorder="1" applyAlignment="1">
      <alignment horizontal="left" vertical="center" wrapText="1"/>
    </xf>
    <xf numFmtId="0" fontId="20" fillId="0" borderId="10" xfId="0" applyFont="1" applyBorder="1" applyAlignment="1">
      <alignment vertical="top" wrapText="1"/>
    </xf>
    <xf numFmtId="169" fontId="20" fillId="0" borderId="10" xfId="18" applyNumberFormat="1" applyFont="1" applyBorder="1" applyAlignment="1">
      <alignment vertical="top" wrapText="1"/>
    </xf>
    <xf numFmtId="43" fontId="20" fillId="0" borderId="10" xfId="18" applyFont="1" applyBorder="1" applyAlignment="1">
      <alignment vertical="top" wrapText="1"/>
    </xf>
    <xf numFmtId="170" fontId="20" fillId="0" borderId="10" xfId="18" applyNumberFormat="1" applyFont="1" applyFill="1" applyBorder="1" applyAlignment="1">
      <alignment horizontal="right" vertical="center"/>
    </xf>
    <xf numFmtId="0" fontId="19" fillId="0"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2" fillId="0" borderId="0" xfId="0" applyFont="1" applyAlignment="1">
      <alignment vertical="top"/>
    </xf>
    <xf numFmtId="0" fontId="21" fillId="0" borderId="10" xfId="0" applyFont="1" applyFill="1" applyBorder="1" applyAlignment="1">
      <alignment horizontal="left" vertical="center"/>
    </xf>
    <xf numFmtId="169" fontId="21" fillId="0" borderId="10" xfId="18" applyNumberFormat="1" applyFont="1" applyFill="1" applyBorder="1" applyAlignment="1">
      <alignment horizontal="right" vertical="center"/>
    </xf>
    <xf numFmtId="0" fontId="23" fillId="0" borderId="0" xfId="0" applyFont="1" applyAlignment="1">
      <alignment vertical="center"/>
    </xf>
    <xf numFmtId="0" fontId="24" fillId="0" borderId="0" xfId="0" applyFont="1" applyAlignment="1">
      <alignment horizontal="left" vertical="center" wrapText="1"/>
    </xf>
    <xf numFmtId="0" fontId="17" fillId="0" borderId="0" xfId="0" applyFont="1"/>
    <xf numFmtId="0" fontId="25" fillId="0" borderId="0" xfId="0" applyFont="1" applyAlignment="1">
      <alignment horizontal="center"/>
    </xf>
    <xf numFmtId="0" fontId="0" fillId="0" borderId="10" xfId="0" applyBorder="1"/>
    <xf numFmtId="0" fontId="17" fillId="0" borderId="10" xfId="0" applyFont="1" applyBorder="1" applyAlignment="1">
      <alignment horizontal="center"/>
    </xf>
    <xf numFmtId="0" fontId="0" fillId="0" borderId="10" xfId="0" applyBorder="1" applyAlignment="1">
      <alignment vertical="top" wrapText="1"/>
    </xf>
    <xf numFmtId="0" fontId="17" fillId="0" borderId="10" xfId="0" applyFont="1" applyBorder="1" applyAlignment="1">
      <alignment vertical="top" wrapText="1"/>
    </xf>
    <xf numFmtId="169" fontId="0" fillId="0" borderId="10" xfId="18" applyNumberFormat="1" applyFont="1" applyBorder="1" applyAlignment="1">
      <alignment vertical="top" wrapText="1"/>
    </xf>
    <xf numFmtId="169" fontId="17" fillId="0" borderId="10" xfId="18" applyNumberFormat="1" applyFont="1" applyBorder="1" applyAlignment="1">
      <alignment vertical="top" wrapText="1"/>
    </xf>
    <xf numFmtId="169" fontId="0" fillId="0" borderId="10" xfId="18" applyNumberFormat="1" applyFont="1" applyBorder="1"/>
    <xf numFmtId="169" fontId="0" fillId="0" borderId="10" xfId="18" applyNumberFormat="1" applyFont="1" applyBorder="1" applyAlignment="1" quotePrefix="1">
      <alignment horizontal="center" vertical="top" wrapText="1"/>
    </xf>
    <xf numFmtId="0" fontId="0" fillId="0" borderId="10" xfId="0" applyBorder="1" applyAlignment="1">
      <alignment vertical="center"/>
    </xf>
    <xf numFmtId="169" fontId="17" fillId="0" borderId="10" xfId="18" applyNumberFormat="1" applyFont="1" applyBorder="1"/>
    <xf numFmtId="0" fontId="26" fillId="0" borderId="14" xfId="0" applyFont="1" applyBorder="1" applyAlignment="1">
      <alignment horizontal="left" vertical="top"/>
    </xf>
    <xf numFmtId="0" fontId="17" fillId="0" borderId="10" xfId="0" applyFont="1" applyBorder="1"/>
    <xf numFmtId="169" fontId="17" fillId="0" borderId="10" xfId="18" applyNumberFormat="1" applyFont="1" applyFill="1" applyBorder="1"/>
    <xf numFmtId="0" fontId="27" fillId="0" borderId="0" xfId="0" applyFont="1"/>
    <xf numFmtId="0" fontId="27" fillId="0" borderId="10" xfId="0" applyFont="1" applyBorder="1" applyAlignment="1">
      <alignment horizontal="left" vertical="center" wrapText="1"/>
    </xf>
    <xf numFmtId="0" fontId="0" fillId="0" borderId="10" xfId="0" applyBorder="1" applyAlignment="1">
      <alignment horizontal="left" vertical="top" wrapText="1"/>
    </xf>
    <xf numFmtId="0" fontId="17" fillId="0" borderId="10" xfId="0" applyFont="1" applyBorder="1" applyAlignment="1">
      <alignment vertical="center"/>
    </xf>
    <xf numFmtId="0" fontId="0" fillId="0" borderId="10" xfId="0" applyBorder="1" applyAlignment="1">
      <alignment horizontal="left" vertical="center" wrapText="1"/>
    </xf>
    <xf numFmtId="0" fontId="0" fillId="0" borderId="0" xfId="0" applyAlignment="1">
      <alignment vertical="center"/>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5</xdr:col>
          <xdr:colOff>152400</xdr:colOff>
          <xdr:row>0</xdr:row>
          <xdr:rowOff>57150</xdr:rowOff>
        </xdr:from>
        <xdr:to>
          <xdr:col>5</xdr:col>
          <xdr:colOff>581025</xdr:colOff>
          <xdr:row>0</xdr:row>
          <xdr:rowOff>552450</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8543362C-2EEF-4E6C-9757-90E68FC9FAC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352425</xdr:colOff>
          <xdr:row>0</xdr:row>
          <xdr:rowOff>95250</xdr:rowOff>
        </xdr:from>
        <xdr:to>
          <xdr:col>3</xdr:col>
          <xdr:colOff>9525</xdr:colOff>
          <xdr:row>3</xdr:row>
          <xdr:rowOff>19050</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FF825B0A-CEE2-47E5-85CA-FC6EC7D6C4C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3"/>
  <sheetViews>
    <sheetView tabSelected="1" workbookViewId="0" topLeftCell="A1">
      <selection activeCell="A2" sqref="A2:J2"/>
    </sheetView>
  </sheetViews>
  <sheetFormatPr defaultColWidth="9.140625" defaultRowHeight="15" customHeight="1"/>
  <cols>
    <col min="1" max="1" width="5.7109375" style="1" bestFit="1" customWidth="1"/>
    <col min="2" max="2" width="46.57421875" style="1" customWidth="1"/>
    <col min="3" max="3" width="12.7109375" style="1" customWidth="1"/>
    <col min="4" max="9" width="15.28125" style="1" bestFit="1" customWidth="1"/>
    <col min="10" max="10" width="13.00390625" style="1" customWidth="1"/>
    <col min="11" max="11" width="15.28125" style="1" customWidth="1"/>
    <col min="12" max="16384" width="9.140625" style="1" customWidth="1"/>
  </cols>
  <sheetData>
    <row r="1" spans="1:11" ht="50.1" customHeight="1">
      <c r="A1" s="27"/>
      <c r="B1" s="27"/>
      <c r="C1" s="27"/>
      <c r="D1" s="27"/>
      <c r="E1" s="27"/>
      <c r="F1" s="27"/>
      <c r="G1" s="27"/>
      <c r="H1" s="27"/>
      <c r="I1" s="27"/>
      <c r="J1" s="27"/>
      <c r="K1" s="27"/>
    </row>
    <row r="2" spans="1:11" ht="15.75" customHeight="1">
      <c r="A2" s="28" t="s">
        <v>0</v>
      </c>
      <c r="B2" s="29"/>
      <c r="C2" s="29"/>
      <c r="D2" s="29"/>
      <c r="E2" s="29"/>
      <c r="F2" s="29"/>
      <c r="G2" s="29"/>
      <c r="H2" s="29"/>
      <c r="I2" s="29"/>
      <c r="J2" s="30"/>
      <c r="K2" s="31" t="s">
        <v>99</v>
      </c>
    </row>
    <row r="3" spans="1:11" ht="126" customHeight="1">
      <c r="A3" s="2" t="s">
        <v>1</v>
      </c>
      <c r="B3" s="2" t="s">
        <v>2</v>
      </c>
      <c r="C3" s="2" t="s">
        <v>3</v>
      </c>
      <c r="D3" s="2" t="s">
        <v>4</v>
      </c>
      <c r="E3" s="2" t="s">
        <v>5</v>
      </c>
      <c r="F3" s="2" t="s">
        <v>98</v>
      </c>
      <c r="G3" s="2" t="s">
        <v>6</v>
      </c>
      <c r="H3" s="2" t="s">
        <v>7</v>
      </c>
      <c r="I3" s="2" t="s">
        <v>8</v>
      </c>
      <c r="J3" s="2" t="s">
        <v>9</v>
      </c>
      <c r="K3" s="2" t="s">
        <v>10</v>
      </c>
    </row>
    <row r="4" spans="1:11" ht="15.75" customHeight="1">
      <c r="A4" s="2" t="s">
        <v>11</v>
      </c>
      <c r="B4" s="3" t="s">
        <v>12</v>
      </c>
      <c r="C4" s="4"/>
      <c r="D4" s="4"/>
      <c r="E4" s="4"/>
      <c r="F4" s="4"/>
      <c r="G4" s="4"/>
      <c r="H4" s="4"/>
      <c r="I4" s="4"/>
      <c r="J4" s="4"/>
      <c r="K4" s="4"/>
    </row>
    <row r="5" spans="1:11" ht="15.75" customHeight="1">
      <c r="A5" s="2" t="s">
        <v>13</v>
      </c>
      <c r="B5" s="3" t="s">
        <v>14</v>
      </c>
      <c r="C5" s="4"/>
      <c r="D5" s="4"/>
      <c r="E5" s="4"/>
      <c r="F5" s="4"/>
      <c r="G5" s="4"/>
      <c r="H5" s="4"/>
      <c r="I5" s="4"/>
      <c r="J5" s="4"/>
      <c r="K5" s="4"/>
    </row>
    <row r="6" spans="1:11" s="21" customFormat="1" ht="15" customHeight="1">
      <c r="A6" s="17" t="s">
        <v>15</v>
      </c>
      <c r="B6" s="18" t="s">
        <v>16</v>
      </c>
      <c r="C6" s="19">
        <v>30</v>
      </c>
      <c r="D6" s="19">
        <v>122069</v>
      </c>
      <c r="E6" s="20">
        <v>211973.225534</v>
      </c>
      <c r="F6" s="20">
        <v>212494.419007</v>
      </c>
      <c r="G6" s="20">
        <v>-521.193472999992</v>
      </c>
      <c r="H6" s="20">
        <v>65655.1336287</v>
      </c>
      <c r="I6" s="20">
        <v>84437.42057288</v>
      </c>
      <c r="J6" s="19">
        <v>0</v>
      </c>
      <c r="K6" s="20">
        <v>0</v>
      </c>
    </row>
    <row r="7" spans="1:11" s="21" customFormat="1" ht="15" customHeight="1">
      <c r="A7" s="17" t="s">
        <v>17</v>
      </c>
      <c r="B7" s="18" t="s">
        <v>18</v>
      </c>
      <c r="C7" s="19">
        <v>38</v>
      </c>
      <c r="D7" s="19">
        <v>2235357</v>
      </c>
      <c r="E7" s="20">
        <v>258655.85124829</v>
      </c>
      <c r="F7" s="20">
        <v>241354.27957016</v>
      </c>
      <c r="G7" s="20">
        <v>17301.57167813</v>
      </c>
      <c r="H7" s="20">
        <v>355554.09573862</v>
      </c>
      <c r="I7" s="20">
        <v>374810.57729721</v>
      </c>
      <c r="J7" s="19">
        <v>0</v>
      </c>
      <c r="K7" s="20">
        <v>0</v>
      </c>
    </row>
    <row r="8" spans="1:11" s="21" customFormat="1" ht="15" customHeight="1">
      <c r="A8" s="17" t="s">
        <v>19</v>
      </c>
      <c r="B8" s="18" t="s">
        <v>20</v>
      </c>
      <c r="C8" s="19">
        <v>29</v>
      </c>
      <c r="D8" s="19">
        <v>797739</v>
      </c>
      <c r="E8" s="20">
        <v>14381.18562758</v>
      </c>
      <c r="F8" s="20">
        <v>17326.63664988</v>
      </c>
      <c r="G8" s="20">
        <v>-2945.4510223</v>
      </c>
      <c r="H8" s="20">
        <v>98260.01920704</v>
      </c>
      <c r="I8" s="20">
        <v>98164.45240647</v>
      </c>
      <c r="J8" s="19">
        <v>1</v>
      </c>
      <c r="K8" s="20">
        <v>24.0698</v>
      </c>
    </row>
    <row r="9" spans="1:11" s="21" customFormat="1" ht="15" customHeight="1">
      <c r="A9" s="17" t="s">
        <v>21</v>
      </c>
      <c r="B9" s="18" t="s">
        <v>22</v>
      </c>
      <c r="C9" s="19">
        <v>25</v>
      </c>
      <c r="D9" s="19">
        <v>1240134</v>
      </c>
      <c r="E9" s="20">
        <v>20857.2687357</v>
      </c>
      <c r="F9" s="20">
        <v>18012.88039723</v>
      </c>
      <c r="G9" s="20">
        <v>2844.38833847</v>
      </c>
      <c r="H9" s="20">
        <v>145362.44699892</v>
      </c>
      <c r="I9" s="20">
        <v>142938.53752815</v>
      </c>
      <c r="J9" s="19">
        <v>3</v>
      </c>
      <c r="K9" s="20">
        <v>11.92</v>
      </c>
    </row>
    <row r="10" spans="1:11" s="21" customFormat="1" ht="15" customHeight="1">
      <c r="A10" s="17" t="s">
        <v>23</v>
      </c>
      <c r="B10" s="18" t="s">
        <v>24</v>
      </c>
      <c r="C10" s="19">
        <v>19</v>
      </c>
      <c r="D10" s="19">
        <v>480717</v>
      </c>
      <c r="E10" s="20">
        <v>23693.26831048</v>
      </c>
      <c r="F10" s="20">
        <v>14113.34288588</v>
      </c>
      <c r="G10" s="20">
        <v>9579.9254246</v>
      </c>
      <c r="H10" s="20">
        <v>96410.48693382</v>
      </c>
      <c r="I10" s="20">
        <v>92090.87530544</v>
      </c>
      <c r="J10" s="19">
        <v>0</v>
      </c>
      <c r="K10" s="20">
        <v>0</v>
      </c>
    </row>
    <row r="11" spans="1:11" s="21" customFormat="1" ht="15" customHeight="1">
      <c r="A11" s="17" t="s">
        <v>25</v>
      </c>
      <c r="B11" s="18" t="s">
        <v>26</v>
      </c>
      <c r="C11" s="19">
        <v>27</v>
      </c>
      <c r="D11" s="19">
        <v>710466</v>
      </c>
      <c r="E11" s="20">
        <v>3850.46956418</v>
      </c>
      <c r="F11" s="20">
        <v>14136.62323863</v>
      </c>
      <c r="G11" s="20">
        <v>-10286.15367445</v>
      </c>
      <c r="H11" s="20">
        <v>153714.17427186</v>
      </c>
      <c r="I11" s="20">
        <v>157805.86447058</v>
      </c>
      <c r="J11" s="19">
        <v>3</v>
      </c>
      <c r="K11" s="20">
        <v>11.24</v>
      </c>
    </row>
    <row r="12" spans="1:11" s="21" customFormat="1" ht="15" customHeight="1">
      <c r="A12" s="17" t="s">
        <v>27</v>
      </c>
      <c r="B12" s="18" t="s">
        <v>28</v>
      </c>
      <c r="C12" s="19">
        <v>17</v>
      </c>
      <c r="D12" s="19">
        <v>298435</v>
      </c>
      <c r="E12" s="20">
        <v>1199.16189725</v>
      </c>
      <c r="F12" s="20">
        <v>1378.70290867</v>
      </c>
      <c r="G12" s="20">
        <v>-179.54101142</v>
      </c>
      <c r="H12" s="20">
        <v>30878.62543066</v>
      </c>
      <c r="I12" s="20">
        <v>31256.959343</v>
      </c>
      <c r="J12" s="19">
        <v>7</v>
      </c>
      <c r="K12" s="20">
        <v>327.2762</v>
      </c>
    </row>
    <row r="13" spans="1:11" s="21" customFormat="1" ht="15" customHeight="1">
      <c r="A13" s="17" t="s">
        <v>29</v>
      </c>
      <c r="B13" s="18" t="s">
        <v>30</v>
      </c>
      <c r="C13" s="19">
        <v>13</v>
      </c>
      <c r="D13" s="19">
        <v>125084</v>
      </c>
      <c r="E13" s="20">
        <v>117.01782519</v>
      </c>
      <c r="F13" s="20">
        <v>997.28053678</v>
      </c>
      <c r="G13" s="20">
        <v>-880.26271159</v>
      </c>
      <c r="H13" s="20">
        <v>10738.4592312</v>
      </c>
      <c r="I13" s="20">
        <v>11118.2368376</v>
      </c>
      <c r="J13" s="19">
        <v>1</v>
      </c>
      <c r="K13" s="20">
        <v>15.25</v>
      </c>
    </row>
    <row r="14" spans="1:11" s="21" customFormat="1" ht="15" customHeight="1">
      <c r="A14" s="17" t="s">
        <v>31</v>
      </c>
      <c r="B14" s="18" t="s">
        <v>32</v>
      </c>
      <c r="C14" s="19">
        <v>2</v>
      </c>
      <c r="D14" s="19">
        <v>30444</v>
      </c>
      <c r="E14" s="20">
        <v>60.4295</v>
      </c>
      <c r="F14" s="20">
        <v>47.749</v>
      </c>
      <c r="G14" s="20">
        <v>12.6805</v>
      </c>
      <c r="H14" s="20">
        <v>2493.3842</v>
      </c>
      <c r="I14" s="20">
        <v>2515.0722</v>
      </c>
      <c r="J14" s="19">
        <v>0</v>
      </c>
      <c r="K14" s="20">
        <v>0</v>
      </c>
    </row>
    <row r="15" spans="1:11" s="21" customFormat="1" ht="15" customHeight="1">
      <c r="A15" s="17" t="s">
        <v>33</v>
      </c>
      <c r="B15" s="18" t="s">
        <v>34</v>
      </c>
      <c r="C15" s="19">
        <v>25</v>
      </c>
      <c r="D15" s="19">
        <v>289200</v>
      </c>
      <c r="E15" s="20">
        <v>1331.67756335</v>
      </c>
      <c r="F15" s="20">
        <v>3094.84053667</v>
      </c>
      <c r="G15" s="20">
        <v>-1763.16297332</v>
      </c>
      <c r="H15" s="20">
        <v>25421.43423199</v>
      </c>
      <c r="I15" s="20">
        <v>26168.57875012</v>
      </c>
      <c r="J15" s="19">
        <v>4</v>
      </c>
      <c r="K15" s="20">
        <v>128.52</v>
      </c>
    </row>
    <row r="16" spans="1:11" s="21" customFormat="1" ht="15" customHeight="1">
      <c r="A16" s="17" t="s">
        <v>35</v>
      </c>
      <c r="B16" s="18" t="s">
        <v>36</v>
      </c>
      <c r="C16" s="19">
        <v>20</v>
      </c>
      <c r="D16" s="19">
        <v>709950</v>
      </c>
      <c r="E16" s="20">
        <v>3501.36653693</v>
      </c>
      <c r="F16" s="20">
        <v>10253.24988247</v>
      </c>
      <c r="G16" s="20">
        <v>-6751.88334554</v>
      </c>
      <c r="H16" s="20">
        <v>156231.29258577</v>
      </c>
      <c r="I16" s="20">
        <v>159144.0883668</v>
      </c>
      <c r="J16" s="19">
        <v>0</v>
      </c>
      <c r="K16" s="20">
        <v>0</v>
      </c>
    </row>
    <row r="17" spans="1:11" s="21" customFormat="1" ht="15" customHeight="1">
      <c r="A17" s="17" t="s">
        <v>37</v>
      </c>
      <c r="B17" s="18" t="s">
        <v>38</v>
      </c>
      <c r="C17" s="19">
        <v>18</v>
      </c>
      <c r="D17" s="19">
        <v>329355</v>
      </c>
      <c r="E17" s="20">
        <v>569.51505807</v>
      </c>
      <c r="F17" s="20">
        <v>1399.03647393</v>
      </c>
      <c r="G17" s="20">
        <v>-829.52141586</v>
      </c>
      <c r="H17" s="20">
        <v>28151.96880633</v>
      </c>
      <c r="I17" s="20">
        <v>28440.88899989</v>
      </c>
      <c r="J17" s="19">
        <v>10</v>
      </c>
      <c r="K17" s="20">
        <v>257.8889</v>
      </c>
    </row>
    <row r="18" spans="1:11" s="21" customFormat="1" ht="15" customHeight="1">
      <c r="A18" s="17" t="s">
        <v>39</v>
      </c>
      <c r="B18" s="18" t="s">
        <v>40</v>
      </c>
      <c r="C18" s="19">
        <v>23</v>
      </c>
      <c r="D18" s="19">
        <v>394788</v>
      </c>
      <c r="E18" s="20">
        <v>3308.8745072</v>
      </c>
      <c r="F18" s="20">
        <v>4967.38779323</v>
      </c>
      <c r="G18" s="20">
        <v>-1658.51328603</v>
      </c>
      <c r="H18" s="20">
        <v>125282.68990501</v>
      </c>
      <c r="I18" s="20">
        <v>126619.4187218</v>
      </c>
      <c r="J18" s="19">
        <v>0</v>
      </c>
      <c r="K18" s="20">
        <v>0</v>
      </c>
    </row>
    <row r="19" spans="1:11" s="21" customFormat="1" ht="15" customHeight="1">
      <c r="A19" s="17" t="s">
        <v>41</v>
      </c>
      <c r="B19" s="18" t="s">
        <v>42</v>
      </c>
      <c r="C19" s="19">
        <v>21</v>
      </c>
      <c r="D19" s="19">
        <v>221450</v>
      </c>
      <c r="E19" s="20">
        <v>584.27152894</v>
      </c>
      <c r="F19" s="20">
        <v>2173.59187998</v>
      </c>
      <c r="G19" s="20">
        <v>-1589.32035104</v>
      </c>
      <c r="H19" s="20">
        <v>16672.3778744</v>
      </c>
      <c r="I19" s="20">
        <v>17257.27675356</v>
      </c>
      <c r="J19" s="19">
        <v>0</v>
      </c>
      <c r="K19" s="20">
        <v>0</v>
      </c>
    </row>
    <row r="20" spans="1:11" s="21" customFormat="1" ht="15" customHeight="1">
      <c r="A20" s="17" t="s">
        <v>43</v>
      </c>
      <c r="B20" s="18" t="s">
        <v>44</v>
      </c>
      <c r="C20" s="19">
        <v>4</v>
      </c>
      <c r="D20" s="19">
        <v>59669</v>
      </c>
      <c r="E20" s="20">
        <v>77.517279</v>
      </c>
      <c r="F20" s="20">
        <v>132.8496008</v>
      </c>
      <c r="G20" s="20">
        <v>-55.3323218</v>
      </c>
      <c r="H20" s="20">
        <v>1555.6791414</v>
      </c>
      <c r="I20" s="20">
        <v>1609.3681123</v>
      </c>
      <c r="J20" s="19">
        <v>0</v>
      </c>
      <c r="K20" s="20">
        <v>0</v>
      </c>
    </row>
    <row r="21" spans="1:11" s="21" customFormat="1" ht="15" customHeight="1">
      <c r="A21" s="17" t="s">
        <v>45</v>
      </c>
      <c r="B21" s="18" t="s">
        <v>46</v>
      </c>
      <c r="C21" s="19">
        <v>9</v>
      </c>
      <c r="D21" s="19">
        <v>250749</v>
      </c>
      <c r="E21" s="20">
        <v>6429.329506</v>
      </c>
      <c r="F21" s="20">
        <v>6972.93439218</v>
      </c>
      <c r="G21" s="20">
        <v>-543.60488618</v>
      </c>
      <c r="H21" s="20">
        <v>62001.7865494</v>
      </c>
      <c r="I21" s="20">
        <v>62678.9693332</v>
      </c>
      <c r="J21" s="19">
        <v>0</v>
      </c>
      <c r="K21" s="20">
        <v>0</v>
      </c>
    </row>
    <row r="22" spans="1:11" ht="30" customHeight="1">
      <c r="A22" s="7" t="s">
        <v>47</v>
      </c>
      <c r="B22" s="22" t="s">
        <v>48</v>
      </c>
      <c r="C22" s="14">
        <f>SUM($C$6:$C$21)</f>
        <v>320</v>
      </c>
      <c r="D22" s="14">
        <f>SUM($D$6:$D$21)</f>
        <v>8295606</v>
      </c>
      <c r="E22" s="10">
        <f>SUM($E$6:$E$21)</f>
        <v>550590.4302221598</v>
      </c>
      <c r="F22" s="10">
        <f>SUM($F$6:$F$21)</f>
        <v>548855.8047534899</v>
      </c>
      <c r="G22" s="10">
        <f>SUM($G$6:$G$21)</f>
        <v>1734.6254686700036</v>
      </c>
      <c r="H22" s="10">
        <f>SUM($H$6:$H$21)</f>
        <v>1374384.0547351197</v>
      </c>
      <c r="I22" s="10">
        <f>SUM($I$6:$I$21)</f>
        <v>1417056.5849990002</v>
      </c>
      <c r="J22" s="14">
        <f>SUM($J$6:$J$21)</f>
        <v>29</v>
      </c>
      <c r="K22" s="10">
        <f>SUM($K$6:$K$21)</f>
        <v>776.1649</v>
      </c>
    </row>
    <row r="23" spans="1:11" ht="15" customHeight="1">
      <c r="A23" s="4"/>
      <c r="B23" s="6" t="s">
        <v>47</v>
      </c>
      <c r="C23" s="15"/>
      <c r="D23" s="15"/>
      <c r="E23" s="11"/>
      <c r="F23" s="11"/>
      <c r="G23" s="11"/>
      <c r="H23" s="11"/>
      <c r="I23" s="11"/>
      <c r="J23" s="15"/>
      <c r="K23" s="11"/>
    </row>
    <row r="24" spans="1:11" ht="15.75" customHeight="1">
      <c r="A24" s="2" t="s">
        <v>49</v>
      </c>
      <c r="B24" s="3" t="s">
        <v>50</v>
      </c>
      <c r="C24" s="15"/>
      <c r="D24" s="15"/>
      <c r="E24" s="11"/>
      <c r="F24" s="11"/>
      <c r="G24" s="11"/>
      <c r="H24" s="11"/>
      <c r="I24" s="11"/>
      <c r="J24" s="15"/>
      <c r="K24" s="11"/>
    </row>
    <row r="25" spans="1:11" s="21" customFormat="1" ht="15" customHeight="1">
      <c r="A25" s="17" t="s">
        <v>15</v>
      </c>
      <c r="B25" s="18" t="s">
        <v>103</v>
      </c>
      <c r="C25" s="19">
        <v>10</v>
      </c>
      <c r="D25" s="19">
        <v>1391762</v>
      </c>
      <c r="E25" s="20">
        <v>-10853.87875949</v>
      </c>
      <c r="F25" s="20">
        <v>-14931.81759449</v>
      </c>
      <c r="G25" s="20">
        <v>4077.938835</v>
      </c>
      <c r="H25" s="20">
        <v>20158.1757185</v>
      </c>
      <c r="I25" s="20">
        <v>20017.2272193</v>
      </c>
      <c r="J25" s="19">
        <v>0</v>
      </c>
      <c r="K25" s="20">
        <v>0</v>
      </c>
    </row>
    <row r="26" spans="1:11" s="21" customFormat="1" ht="15" customHeight="1">
      <c r="A26" s="17" t="s">
        <v>17</v>
      </c>
      <c r="B26" s="18" t="s">
        <v>51</v>
      </c>
      <c r="C26" s="19">
        <v>32</v>
      </c>
      <c r="D26" s="19">
        <v>10453660</v>
      </c>
      <c r="E26" s="20">
        <v>3591.47601855</v>
      </c>
      <c r="F26" s="20">
        <v>4871.62613788</v>
      </c>
      <c r="G26" s="20">
        <v>-1280.15011933</v>
      </c>
      <c r="H26" s="20">
        <v>177549.29509903</v>
      </c>
      <c r="I26" s="20">
        <v>181667.80161713</v>
      </c>
      <c r="J26" s="19">
        <v>0</v>
      </c>
      <c r="K26" s="20">
        <v>0</v>
      </c>
    </row>
    <row r="27" spans="1:11" s="21" customFormat="1" ht="15" customHeight="1">
      <c r="A27" s="17" t="s">
        <v>19</v>
      </c>
      <c r="B27" s="18" t="s">
        <v>52</v>
      </c>
      <c r="C27" s="19">
        <v>28</v>
      </c>
      <c r="D27" s="19">
        <v>4930393</v>
      </c>
      <c r="E27" s="20">
        <v>1943.09043154</v>
      </c>
      <c r="F27" s="20">
        <v>1786.23790722</v>
      </c>
      <c r="G27" s="20">
        <v>156.85252432</v>
      </c>
      <c r="H27" s="20">
        <v>74937.0016718</v>
      </c>
      <c r="I27" s="20">
        <v>74952.15783066</v>
      </c>
      <c r="J27" s="19">
        <v>0</v>
      </c>
      <c r="K27" s="20">
        <v>0</v>
      </c>
    </row>
    <row r="28" spans="1:11" s="21" customFormat="1" ht="15" customHeight="1">
      <c r="A28" s="17" t="s">
        <v>21</v>
      </c>
      <c r="B28" s="18" t="s">
        <v>53</v>
      </c>
      <c r="C28" s="19">
        <v>26</v>
      </c>
      <c r="D28" s="19">
        <v>6523469</v>
      </c>
      <c r="E28" s="20">
        <v>2690.00785824</v>
      </c>
      <c r="F28" s="20">
        <v>2789.00322068</v>
      </c>
      <c r="G28" s="20">
        <v>-98.99536244</v>
      </c>
      <c r="H28" s="20">
        <v>113515.03124229</v>
      </c>
      <c r="I28" s="20">
        <v>111990.21265746</v>
      </c>
      <c r="J28" s="19">
        <v>0</v>
      </c>
      <c r="K28" s="20">
        <v>0</v>
      </c>
    </row>
    <row r="29" spans="1:11" s="21" customFormat="1" ht="15" customHeight="1">
      <c r="A29" s="17" t="s">
        <v>23</v>
      </c>
      <c r="B29" s="18" t="s">
        <v>54</v>
      </c>
      <c r="C29" s="19">
        <v>24</v>
      </c>
      <c r="D29" s="19">
        <v>4978320</v>
      </c>
      <c r="E29" s="20">
        <v>1587.78328373</v>
      </c>
      <c r="F29" s="20">
        <v>2039.36436534</v>
      </c>
      <c r="G29" s="20">
        <v>-451.58108161</v>
      </c>
      <c r="H29" s="20">
        <v>67763.7994755</v>
      </c>
      <c r="I29" s="20">
        <v>66404.5192504</v>
      </c>
      <c r="J29" s="19">
        <v>0</v>
      </c>
      <c r="K29" s="20">
        <v>0</v>
      </c>
    </row>
    <row r="30" spans="1:11" s="21" customFormat="1" ht="15" customHeight="1">
      <c r="A30" s="17" t="s">
        <v>25</v>
      </c>
      <c r="B30" s="18" t="s">
        <v>55</v>
      </c>
      <c r="C30" s="19">
        <v>7</v>
      </c>
      <c r="D30" s="19">
        <v>502297</v>
      </c>
      <c r="E30" s="20">
        <v>103.29956887</v>
      </c>
      <c r="F30" s="20">
        <v>109.71252543</v>
      </c>
      <c r="G30" s="20">
        <v>-6.41295656</v>
      </c>
      <c r="H30" s="20">
        <v>6598.9234522</v>
      </c>
      <c r="I30" s="20">
        <v>6593.789554</v>
      </c>
      <c r="J30" s="19">
        <v>0</v>
      </c>
      <c r="K30" s="20">
        <v>0</v>
      </c>
    </row>
    <row r="31" spans="1:11" s="21" customFormat="1" ht="15" customHeight="1">
      <c r="A31" s="17" t="s">
        <v>27</v>
      </c>
      <c r="B31" s="18" t="s">
        <v>56</v>
      </c>
      <c r="C31" s="19">
        <v>18</v>
      </c>
      <c r="D31" s="19">
        <v>3754709</v>
      </c>
      <c r="E31" s="20">
        <v>782.18014363</v>
      </c>
      <c r="F31" s="20">
        <v>2160.68770715</v>
      </c>
      <c r="G31" s="20">
        <v>-1378.50756352</v>
      </c>
      <c r="H31" s="20">
        <v>60814.98634778</v>
      </c>
      <c r="I31" s="20">
        <v>61816.95559904</v>
      </c>
      <c r="J31" s="19">
        <v>0</v>
      </c>
      <c r="K31" s="20">
        <v>0</v>
      </c>
    </row>
    <row r="32" spans="1:11" s="21" customFormat="1" ht="15" customHeight="1">
      <c r="A32" s="17" t="s">
        <v>29</v>
      </c>
      <c r="B32" s="18" t="s">
        <v>57</v>
      </c>
      <c r="C32" s="19">
        <v>25</v>
      </c>
      <c r="D32" s="19">
        <v>3855017</v>
      </c>
      <c r="E32" s="20">
        <v>1827.66799946</v>
      </c>
      <c r="F32" s="20">
        <v>1670.81141613</v>
      </c>
      <c r="G32" s="20">
        <v>156.85658333</v>
      </c>
      <c r="H32" s="20">
        <v>67501.71890269</v>
      </c>
      <c r="I32" s="20">
        <v>68358.6289689</v>
      </c>
      <c r="J32" s="19">
        <v>0</v>
      </c>
      <c r="K32" s="20">
        <v>0</v>
      </c>
    </row>
    <row r="33" spans="1:11" s="21" customFormat="1" ht="15" customHeight="1">
      <c r="A33" s="17" t="s">
        <v>31</v>
      </c>
      <c r="B33" s="18" t="s">
        <v>58</v>
      </c>
      <c r="C33" s="19">
        <v>105</v>
      </c>
      <c r="D33" s="19">
        <v>7743557</v>
      </c>
      <c r="E33" s="20">
        <v>3301.63705636</v>
      </c>
      <c r="F33" s="20">
        <v>3666.92138161</v>
      </c>
      <c r="G33" s="20">
        <v>-365.28432525</v>
      </c>
      <c r="H33" s="20">
        <v>95363.95396958</v>
      </c>
      <c r="I33" s="20">
        <v>96232.73144292</v>
      </c>
      <c r="J33" s="19">
        <v>0</v>
      </c>
      <c r="K33" s="20">
        <v>0</v>
      </c>
    </row>
    <row r="34" spans="1:11" s="21" customFormat="1" ht="15" customHeight="1">
      <c r="A34" s="17" t="s">
        <v>33</v>
      </c>
      <c r="B34" s="18" t="s">
        <v>59</v>
      </c>
      <c r="C34" s="19">
        <v>42</v>
      </c>
      <c r="D34" s="19">
        <v>12383166</v>
      </c>
      <c r="E34" s="20">
        <v>1476.07433798</v>
      </c>
      <c r="F34" s="20">
        <v>2323.91872512</v>
      </c>
      <c r="G34" s="20">
        <v>-847.84438714</v>
      </c>
      <c r="H34" s="20">
        <v>122935.52724281</v>
      </c>
      <c r="I34" s="20">
        <v>124918.26701616</v>
      </c>
      <c r="J34" s="19">
        <v>0</v>
      </c>
      <c r="K34" s="20">
        <v>0</v>
      </c>
    </row>
    <row r="35" spans="1:11" s="21" customFormat="1" ht="15" customHeight="1">
      <c r="A35" s="17" t="s">
        <v>35</v>
      </c>
      <c r="B35" s="18" t="s">
        <v>60</v>
      </c>
      <c r="C35" s="19">
        <v>25</v>
      </c>
      <c r="D35" s="19">
        <v>8248025</v>
      </c>
      <c r="E35" s="20">
        <v>14451.18971349</v>
      </c>
      <c r="F35" s="20">
        <v>18948.41914907</v>
      </c>
      <c r="G35" s="20">
        <v>-4497.22943558</v>
      </c>
      <c r="H35" s="20">
        <v>156219.8253139</v>
      </c>
      <c r="I35" s="20">
        <v>158540.32220988</v>
      </c>
      <c r="J35" s="19">
        <v>0</v>
      </c>
      <c r="K35" s="20">
        <v>0</v>
      </c>
    </row>
    <row r="36" spans="1:11" ht="15" customHeight="1">
      <c r="A36" s="7" t="s">
        <v>47</v>
      </c>
      <c r="B36" s="7" t="s">
        <v>61</v>
      </c>
      <c r="C36" s="14">
        <f>SUM($C$25:$C$35)</f>
        <v>342</v>
      </c>
      <c r="D36" s="14">
        <f>SUM($D$25:$D$35)</f>
        <v>64764375</v>
      </c>
      <c r="E36" s="10">
        <f>SUM($E$25:$E$35)</f>
        <v>20900.527652359997</v>
      </c>
      <c r="F36" s="10">
        <f>SUM($F$25:$F$35)</f>
        <v>25434.88494114</v>
      </c>
      <c r="G36" s="10">
        <f>SUM($G$25:$G$35)</f>
        <v>-4534.357288780001</v>
      </c>
      <c r="H36" s="10">
        <f>SUM($H$25:$H$35)</f>
        <v>963358.23843608</v>
      </c>
      <c r="I36" s="10">
        <f>SUM($I$25:$I$35)</f>
        <v>971492.61336585</v>
      </c>
      <c r="J36" s="14">
        <f>SUM($J$25:$J$35)</f>
        <v>0</v>
      </c>
      <c r="K36" s="10">
        <f>SUM($K$25:$K$35)</f>
        <v>0</v>
      </c>
    </row>
    <row r="37" spans="1:11" ht="15" customHeight="1">
      <c r="A37" s="4"/>
      <c r="B37" s="6" t="s">
        <v>47</v>
      </c>
      <c r="C37" s="15"/>
      <c r="D37" s="15"/>
      <c r="E37" s="11"/>
      <c r="F37" s="11"/>
      <c r="G37" s="11"/>
      <c r="H37" s="11"/>
      <c r="I37" s="11"/>
      <c r="J37" s="15"/>
      <c r="K37" s="11"/>
    </row>
    <row r="38" spans="1:11" ht="15.75" customHeight="1">
      <c r="A38" s="2" t="s">
        <v>62</v>
      </c>
      <c r="B38" s="3" t="s">
        <v>63</v>
      </c>
      <c r="C38" s="15"/>
      <c r="D38" s="15"/>
      <c r="E38" s="11"/>
      <c r="F38" s="11"/>
      <c r="G38" s="11"/>
      <c r="H38" s="11"/>
      <c r="I38" s="11"/>
      <c r="J38" s="15"/>
      <c r="K38" s="11"/>
    </row>
    <row r="39" spans="1:11" s="21" customFormat="1" ht="15" customHeight="1">
      <c r="A39" s="17" t="s">
        <v>15</v>
      </c>
      <c r="B39" s="18" t="s">
        <v>64</v>
      </c>
      <c r="C39" s="19">
        <v>21</v>
      </c>
      <c r="D39" s="19">
        <v>378912</v>
      </c>
      <c r="E39" s="20">
        <v>452.80075636</v>
      </c>
      <c r="F39" s="20">
        <v>308.20591873</v>
      </c>
      <c r="G39" s="20">
        <v>144.59483763</v>
      </c>
      <c r="H39" s="20">
        <v>12512.57483692</v>
      </c>
      <c r="I39" s="20">
        <v>12474.05755895</v>
      </c>
      <c r="J39" s="19">
        <v>2</v>
      </c>
      <c r="K39" s="20">
        <v>42.14</v>
      </c>
    </row>
    <row r="40" spans="1:11" s="21" customFormat="1" ht="15" customHeight="1">
      <c r="A40" s="17" t="s">
        <v>17</v>
      </c>
      <c r="B40" s="18" t="s">
        <v>65</v>
      </c>
      <c r="C40" s="19">
        <v>34</v>
      </c>
      <c r="D40" s="19">
        <v>4743445</v>
      </c>
      <c r="E40" s="20">
        <v>2055.31429358</v>
      </c>
      <c r="F40" s="20">
        <v>4389.46296094</v>
      </c>
      <c r="G40" s="20">
        <v>-2334.14866736</v>
      </c>
      <c r="H40" s="20">
        <v>122778.92047244</v>
      </c>
      <c r="I40" s="20">
        <v>124808.12111183</v>
      </c>
      <c r="J40" s="19">
        <v>2</v>
      </c>
      <c r="K40" s="20">
        <v>9.3273</v>
      </c>
    </row>
    <row r="41" spans="1:11" s="21" customFormat="1" ht="15" customHeight="1">
      <c r="A41" s="17" t="s">
        <v>19</v>
      </c>
      <c r="B41" s="18" t="s">
        <v>66</v>
      </c>
      <c r="C41" s="19">
        <v>24</v>
      </c>
      <c r="D41" s="19">
        <v>2770541</v>
      </c>
      <c r="E41" s="20">
        <v>5079.09610551</v>
      </c>
      <c r="F41" s="20">
        <v>3073.29145861</v>
      </c>
      <c r="G41" s="20">
        <v>2005.8046469</v>
      </c>
      <c r="H41" s="20">
        <v>106473.07474623</v>
      </c>
      <c r="I41" s="20">
        <v>106568.5656574</v>
      </c>
      <c r="J41" s="19">
        <v>0</v>
      </c>
      <c r="K41" s="20">
        <v>0</v>
      </c>
    </row>
    <row r="42" spans="1:11" s="21" customFormat="1" ht="15" customHeight="1">
      <c r="A42" s="17" t="s">
        <v>21</v>
      </c>
      <c r="B42" s="18" t="s">
        <v>67</v>
      </c>
      <c r="C42" s="19">
        <v>10</v>
      </c>
      <c r="D42" s="19">
        <v>714970</v>
      </c>
      <c r="E42" s="20">
        <v>484.52421172</v>
      </c>
      <c r="F42" s="20">
        <v>508.76426017</v>
      </c>
      <c r="G42" s="20">
        <v>-24.24004845</v>
      </c>
      <c r="H42" s="20">
        <v>14787.67657321</v>
      </c>
      <c r="I42" s="20">
        <v>15399.46848964</v>
      </c>
      <c r="J42" s="19">
        <v>0</v>
      </c>
      <c r="K42" s="20">
        <v>0</v>
      </c>
    </row>
    <row r="43" spans="1:11" s="21" customFormat="1" ht="15" customHeight="1">
      <c r="A43" s="17" t="s">
        <v>23</v>
      </c>
      <c r="B43" s="18" t="s">
        <v>68</v>
      </c>
      <c r="C43" s="19">
        <v>27</v>
      </c>
      <c r="D43" s="19">
        <v>429411</v>
      </c>
      <c r="E43" s="20">
        <v>8451.37652526</v>
      </c>
      <c r="F43" s="20">
        <v>3418.12085756</v>
      </c>
      <c r="G43" s="20">
        <v>5033.2556677</v>
      </c>
      <c r="H43" s="20">
        <v>71858.24660158</v>
      </c>
      <c r="I43" s="20">
        <v>76608.68939387</v>
      </c>
      <c r="J43" s="19">
        <v>0</v>
      </c>
      <c r="K43" s="20">
        <v>0</v>
      </c>
    </row>
    <row r="44" spans="1:11" s="21" customFormat="1" ht="15" customHeight="1">
      <c r="A44" s="17" t="s">
        <v>25</v>
      </c>
      <c r="B44" s="18" t="s">
        <v>69</v>
      </c>
      <c r="C44" s="19">
        <v>23</v>
      </c>
      <c r="D44" s="19">
        <v>288150</v>
      </c>
      <c r="E44" s="20">
        <v>271.53643588</v>
      </c>
      <c r="F44" s="20">
        <v>394.05661519</v>
      </c>
      <c r="G44" s="20">
        <v>-122.52017931</v>
      </c>
      <c r="H44" s="20">
        <v>9804.3111863</v>
      </c>
      <c r="I44" s="20">
        <v>10134.63795713</v>
      </c>
      <c r="J44" s="19">
        <v>2</v>
      </c>
      <c r="K44" s="20">
        <v>25.8129</v>
      </c>
    </row>
    <row r="45" spans="1:11" ht="15" customHeight="1">
      <c r="A45" s="7" t="s">
        <v>47</v>
      </c>
      <c r="B45" s="7" t="s">
        <v>70</v>
      </c>
      <c r="C45" s="14">
        <f>SUM($C$39:$C$44)</f>
        <v>139</v>
      </c>
      <c r="D45" s="14">
        <f>SUM($D$39:$D$44)</f>
        <v>9325429</v>
      </c>
      <c r="E45" s="10">
        <f>SUM($E$39:$E$44)</f>
        <v>16794.64832831</v>
      </c>
      <c r="F45" s="10">
        <f>SUM($F$39:$F$44)</f>
        <v>12091.9020712</v>
      </c>
      <c r="G45" s="10">
        <f>SUM($G$39:$G$44)</f>
        <v>4702.74625711</v>
      </c>
      <c r="H45" s="10">
        <f>SUM($H$39:$H$44)</f>
        <v>338214.80441668</v>
      </c>
      <c r="I45" s="10">
        <f>SUM($I$39:$I$44)</f>
        <v>345993.54016882</v>
      </c>
      <c r="J45" s="14">
        <f>SUM($J$39:$J$44)</f>
        <v>6</v>
      </c>
      <c r="K45" s="10">
        <f>SUM($K$39:$K$44)</f>
        <v>77.28020000000001</v>
      </c>
    </row>
    <row r="46" spans="1:11" ht="15" customHeight="1">
      <c r="A46" s="4"/>
      <c r="B46" s="6" t="s">
        <v>47</v>
      </c>
      <c r="C46" s="15"/>
      <c r="D46" s="15"/>
      <c r="E46" s="11"/>
      <c r="F46" s="11"/>
      <c r="G46" s="11"/>
      <c r="H46" s="11"/>
      <c r="I46" s="11"/>
      <c r="J46" s="15"/>
      <c r="K46" s="11"/>
    </row>
    <row r="47" spans="1:11" ht="15.75" customHeight="1">
      <c r="A47" s="2" t="s">
        <v>71</v>
      </c>
      <c r="B47" s="3" t="s">
        <v>72</v>
      </c>
      <c r="C47" s="15"/>
      <c r="D47" s="15"/>
      <c r="E47" s="11"/>
      <c r="F47" s="11"/>
      <c r="G47" s="11"/>
      <c r="H47" s="11"/>
      <c r="I47" s="11"/>
      <c r="J47" s="15"/>
      <c r="K47" s="11"/>
    </row>
    <row r="48" spans="1:11" s="21" customFormat="1" ht="15" customHeight="1">
      <c r="A48" s="17" t="s">
        <v>15</v>
      </c>
      <c r="B48" s="18" t="s">
        <v>73</v>
      </c>
      <c r="C48" s="19">
        <v>25</v>
      </c>
      <c r="D48" s="19">
        <v>2614206</v>
      </c>
      <c r="E48" s="20">
        <v>1194.9870837</v>
      </c>
      <c r="F48" s="20">
        <v>198.2705926</v>
      </c>
      <c r="G48" s="20">
        <v>996.7164911</v>
      </c>
      <c r="H48" s="20">
        <v>13375.360411</v>
      </c>
      <c r="I48" s="20">
        <v>13145.6491937</v>
      </c>
      <c r="J48" s="19">
        <v>0</v>
      </c>
      <c r="K48" s="20">
        <v>0</v>
      </c>
    </row>
    <row r="49" spans="1:11" s="21" customFormat="1" ht="15" customHeight="1">
      <c r="A49" s="17" t="s">
        <v>17</v>
      </c>
      <c r="B49" s="18" t="s">
        <v>74</v>
      </c>
      <c r="C49" s="19">
        <v>10</v>
      </c>
      <c r="D49" s="19">
        <v>2885118</v>
      </c>
      <c r="E49" s="20">
        <v>59.44980397</v>
      </c>
      <c r="F49" s="20">
        <v>52.37772576</v>
      </c>
      <c r="G49" s="20">
        <v>7.07207821</v>
      </c>
      <c r="H49" s="20">
        <v>10692.30632775</v>
      </c>
      <c r="I49" s="20">
        <v>10792.21687462</v>
      </c>
      <c r="J49" s="19">
        <v>0</v>
      </c>
      <c r="K49" s="20">
        <v>0</v>
      </c>
    </row>
    <row r="50" spans="1:11" ht="15" customHeight="1">
      <c r="A50" s="7" t="s">
        <v>47</v>
      </c>
      <c r="B50" s="7" t="s">
        <v>75</v>
      </c>
      <c r="C50" s="14">
        <f>SUM($C$48:$C$49)</f>
        <v>35</v>
      </c>
      <c r="D50" s="14">
        <f>SUM($D$48:$D$49)</f>
        <v>5499324</v>
      </c>
      <c r="E50" s="10">
        <f>SUM($E$48:$E$49)</f>
        <v>1254.43688767</v>
      </c>
      <c r="F50" s="10">
        <f>SUM($F$48:$F$49)</f>
        <v>250.64831836</v>
      </c>
      <c r="G50" s="10">
        <f>SUM($G$48:$G$49)</f>
        <v>1003.78856931</v>
      </c>
      <c r="H50" s="10">
        <f>SUM($H$48:$H$49)</f>
        <v>24067.66673875</v>
      </c>
      <c r="I50" s="10">
        <f>SUM($I$48:$I$49)</f>
        <v>23937.86606832</v>
      </c>
      <c r="J50" s="14">
        <f>SUM($J$48:$J$49)</f>
        <v>0</v>
      </c>
      <c r="K50" s="10">
        <f>SUM($K$48:$K$49)</f>
        <v>0</v>
      </c>
    </row>
    <row r="51" spans="1:11" ht="15" customHeight="1">
      <c r="A51" s="4"/>
      <c r="B51" s="6" t="s">
        <v>47</v>
      </c>
      <c r="C51" s="15"/>
      <c r="D51" s="15"/>
      <c r="E51" s="11"/>
      <c r="F51" s="11"/>
      <c r="G51" s="11"/>
      <c r="H51" s="11"/>
      <c r="I51" s="11"/>
      <c r="J51" s="15"/>
      <c r="K51" s="11"/>
    </row>
    <row r="52" spans="1:11" ht="15.75" customHeight="1">
      <c r="A52" s="2" t="s">
        <v>76</v>
      </c>
      <c r="B52" s="3" t="s">
        <v>77</v>
      </c>
      <c r="C52" s="15"/>
      <c r="D52" s="15"/>
      <c r="E52" s="11"/>
      <c r="F52" s="11"/>
      <c r="G52" s="11"/>
      <c r="H52" s="11"/>
      <c r="I52" s="11"/>
      <c r="J52" s="15"/>
      <c r="K52" s="11"/>
    </row>
    <row r="53" spans="1:11" s="21" customFormat="1" ht="15" customHeight="1">
      <c r="A53" s="17" t="s">
        <v>15</v>
      </c>
      <c r="B53" s="18" t="s">
        <v>78</v>
      </c>
      <c r="C53" s="19">
        <v>39</v>
      </c>
      <c r="D53" s="19">
        <v>936077</v>
      </c>
      <c r="E53" s="20">
        <v>1334.01030539</v>
      </c>
      <c r="F53" s="20">
        <v>844.8446989</v>
      </c>
      <c r="G53" s="20">
        <v>489.16560649</v>
      </c>
      <c r="H53" s="20">
        <v>16867.16236597</v>
      </c>
      <c r="I53" s="20">
        <v>16855.43105196</v>
      </c>
      <c r="J53" s="19">
        <v>0</v>
      </c>
      <c r="K53" s="20">
        <v>0</v>
      </c>
    </row>
    <row r="54" spans="1:11" s="21" customFormat="1" ht="15" customHeight="1">
      <c r="A54" s="17" t="s">
        <v>17</v>
      </c>
      <c r="B54" s="18" t="s">
        <v>79</v>
      </c>
      <c r="C54" s="19">
        <v>11</v>
      </c>
      <c r="D54" s="19">
        <v>1089710</v>
      </c>
      <c r="E54" s="20">
        <v>566.20502768</v>
      </c>
      <c r="F54" s="20">
        <v>74.81594013</v>
      </c>
      <c r="G54" s="20">
        <v>491.38908755</v>
      </c>
      <c r="H54" s="20">
        <v>14101.83734354</v>
      </c>
      <c r="I54" s="20">
        <v>14096.63507848</v>
      </c>
      <c r="J54" s="19">
        <v>0</v>
      </c>
      <c r="K54" s="20">
        <v>0</v>
      </c>
    </row>
    <row r="55" spans="1:11" s="21" customFormat="1" ht="15" customHeight="1">
      <c r="A55" s="17" t="s">
        <v>19</v>
      </c>
      <c r="B55" s="18" t="s">
        <v>80</v>
      </c>
      <c r="C55" s="19">
        <v>89</v>
      </c>
      <c r="D55" s="19">
        <v>3942779</v>
      </c>
      <c r="E55" s="20">
        <v>8684.3103784</v>
      </c>
      <c r="F55" s="20">
        <v>6735.24877858</v>
      </c>
      <c r="G55" s="20">
        <v>1949.06159982</v>
      </c>
      <c r="H55" s="20">
        <v>273885.6159085</v>
      </c>
      <c r="I55" s="20">
        <v>280061.55953601</v>
      </c>
      <c r="J55" s="19">
        <v>0</v>
      </c>
      <c r="K55" s="20">
        <v>0</v>
      </c>
    </row>
    <row r="56" spans="1:11" s="21" customFormat="1" ht="15" customHeight="1">
      <c r="A56" s="17" t="s">
        <v>21</v>
      </c>
      <c r="B56" s="18" t="s">
        <v>81</v>
      </c>
      <c r="C56" s="19">
        <v>33</v>
      </c>
      <c r="D56" s="19">
        <v>623281</v>
      </c>
      <c r="E56" s="20">
        <v>1145.48403485</v>
      </c>
      <c r="F56" s="20">
        <v>176.14722092</v>
      </c>
      <c r="G56" s="20">
        <v>969.33681393</v>
      </c>
      <c r="H56" s="20">
        <v>10716.19635716</v>
      </c>
      <c r="I56" s="20">
        <v>10807.85594513</v>
      </c>
      <c r="J56" s="19">
        <v>0</v>
      </c>
      <c r="K56" s="20">
        <v>0</v>
      </c>
    </row>
    <row r="57" spans="1:11" ht="15" customHeight="1">
      <c r="A57" s="7" t="s">
        <v>47</v>
      </c>
      <c r="B57" s="7" t="s">
        <v>82</v>
      </c>
      <c r="C57" s="14">
        <f>SUM($C$53:$C$56)</f>
        <v>172</v>
      </c>
      <c r="D57" s="14">
        <f>SUM($D$53:$D$56)</f>
        <v>6591847</v>
      </c>
      <c r="E57" s="10">
        <f>SUM($E$53:$E$56)</f>
        <v>11730.00974632</v>
      </c>
      <c r="F57" s="10">
        <f>SUM($F$53:$F$56)</f>
        <v>7831.056638530001</v>
      </c>
      <c r="G57" s="10">
        <f>SUM($G$53:$G$56)</f>
        <v>3898.95310779</v>
      </c>
      <c r="H57" s="10">
        <f>SUM($H$53:$H$56)</f>
        <v>315570.81197517</v>
      </c>
      <c r="I57" s="10">
        <f>SUM($I$53:$I$56)</f>
        <v>321821.48161158</v>
      </c>
      <c r="J57" s="14">
        <f>SUM($J$53:$J$56)</f>
        <v>0</v>
      </c>
      <c r="K57" s="10">
        <f>SUM($K$53:$K$56)</f>
        <v>0</v>
      </c>
    </row>
    <row r="58" spans="1:11" ht="15" customHeight="1">
      <c r="A58" s="4"/>
      <c r="B58" s="6" t="s">
        <v>47</v>
      </c>
      <c r="C58" s="15"/>
      <c r="D58" s="15"/>
      <c r="E58" s="11"/>
      <c r="F58" s="11"/>
      <c r="G58" s="11"/>
      <c r="H58" s="11"/>
      <c r="I58" s="11"/>
      <c r="J58" s="15"/>
      <c r="K58" s="11"/>
    </row>
    <row r="59" spans="1:11" ht="15" customHeight="1">
      <c r="A59" s="8" t="s">
        <v>47</v>
      </c>
      <c r="B59" s="8" t="s">
        <v>83</v>
      </c>
      <c r="C59" s="16">
        <f>SUM($C$6:$C$21)+SUM($C$25:$C$35)+SUM($C$39:$C$44)+SUM($C$48:$C$49)+SUM($C$53:$C$56)</f>
        <v>1008</v>
      </c>
      <c r="D59" s="16">
        <f>SUM($D$6:$D$21)+SUM($D$25:$D$35)+SUM($D$39:$D$44)+SUM($D$48:$D$49)+SUM($D$53:$D$56)</f>
        <v>94476581</v>
      </c>
      <c r="E59" s="12">
        <f>SUM($E$6:$E$21)+SUM($E$25:$E$35)+SUM($E$39:$E$44)+SUM($E$48:$E$49)+SUM($E$53:$E$56)</f>
        <v>601270.0528368198</v>
      </c>
      <c r="F59" s="12">
        <f>SUM($F$6:$F$21)+SUM($F$25:$F$35)+SUM($F$39:$F$44)+SUM($F$48:$F$49)+SUM($F$53:$F$56)</f>
        <v>594464.2967227198</v>
      </c>
      <c r="G59" s="12">
        <f>SUM($G$6:$G$21)+SUM($G$25:$G$35)+SUM($G$39:$G$44)+SUM($G$48:$G$49)+SUM($G$53:$G$56)</f>
        <v>6805.756114100003</v>
      </c>
      <c r="H59" s="12">
        <f>SUM($H$6:$H$21)+SUM($H$25:$H$35)+SUM($H$39:$H$44)+SUM($H$48:$H$49)+SUM($H$53:$H$56)</f>
        <v>3015595.5763017996</v>
      </c>
      <c r="I59" s="12">
        <f>SUM($I$6:$I$21)+SUM($I$25:$I$35)+SUM($I$39:$I$44)+SUM($I$48:$I$49)+SUM($I$53:$I$56)</f>
        <v>3080302.08621357</v>
      </c>
      <c r="J59" s="16">
        <f>SUM($J$6:$J$21)+SUM($J$25:$J$35)+SUM($J$39:$J$44)+SUM($J$48:$J$49)+SUM($J$53:$J$56)</f>
        <v>35</v>
      </c>
      <c r="K59" s="12">
        <f>SUM($K$6:$K$21)+SUM($K$25:$K$35)+SUM($K$39:$K$44)+SUM($K$48:$K$49)+SUM($K$53:$K$56)</f>
        <v>853.4451</v>
      </c>
    </row>
    <row r="60" spans="1:11" ht="15" customHeight="1">
      <c r="A60" s="4"/>
      <c r="B60" s="6" t="s">
        <v>47</v>
      </c>
      <c r="C60" s="15"/>
      <c r="D60" s="15"/>
      <c r="E60" s="11"/>
      <c r="F60" s="11"/>
      <c r="G60" s="11"/>
      <c r="H60" s="11"/>
      <c r="I60" s="11"/>
      <c r="J60" s="15"/>
      <c r="K60" s="11"/>
    </row>
    <row r="61" spans="1:11" ht="15.75" customHeight="1">
      <c r="A61" s="2" t="s">
        <v>84</v>
      </c>
      <c r="B61" s="3" t="s">
        <v>85</v>
      </c>
      <c r="C61" s="15"/>
      <c r="D61" s="15"/>
      <c r="E61" s="11"/>
      <c r="F61" s="11"/>
      <c r="G61" s="11"/>
      <c r="H61" s="11"/>
      <c r="I61" s="11"/>
      <c r="J61" s="15"/>
      <c r="K61" s="11"/>
    </row>
    <row r="62" spans="1:11" ht="15.75" customHeight="1">
      <c r="A62" s="2" t="s">
        <v>13</v>
      </c>
      <c r="B62" s="3" t="s">
        <v>14</v>
      </c>
      <c r="C62" s="15"/>
      <c r="D62" s="15"/>
      <c r="E62" s="11"/>
      <c r="F62" s="11"/>
      <c r="G62" s="11"/>
      <c r="H62" s="11"/>
      <c r="I62" s="11"/>
      <c r="J62" s="15"/>
      <c r="K62" s="11"/>
    </row>
    <row r="63" spans="1:11" s="21" customFormat="1" ht="15" customHeight="1">
      <c r="A63" s="17" t="s">
        <v>15</v>
      </c>
      <c r="B63" s="18" t="s">
        <v>86</v>
      </c>
      <c r="C63" s="19">
        <v>581</v>
      </c>
      <c r="D63" s="19">
        <v>515556</v>
      </c>
      <c r="E63" s="20">
        <v>0</v>
      </c>
      <c r="F63" s="20">
        <v>183.311877</v>
      </c>
      <c r="G63" s="20">
        <v>-183.311877</v>
      </c>
      <c r="H63" s="20">
        <v>119373.96339669</v>
      </c>
      <c r="I63" s="20">
        <v>119310.17667739</v>
      </c>
      <c r="J63" s="19">
        <v>0</v>
      </c>
      <c r="K63" s="20">
        <v>0</v>
      </c>
    </row>
    <row r="64" spans="1:11" s="21" customFormat="1" ht="15" customHeight="1">
      <c r="A64" s="17" t="s">
        <v>17</v>
      </c>
      <c r="B64" s="18" t="s">
        <v>87</v>
      </c>
      <c r="C64" s="19">
        <v>22</v>
      </c>
      <c r="D64" s="19">
        <v>59829</v>
      </c>
      <c r="E64" s="20">
        <v>0</v>
      </c>
      <c r="F64" s="20">
        <v>0</v>
      </c>
      <c r="G64" s="20">
        <v>0</v>
      </c>
      <c r="H64" s="20">
        <v>2685.4249527</v>
      </c>
      <c r="I64" s="20">
        <v>2689.7631609</v>
      </c>
      <c r="J64" s="19">
        <v>0</v>
      </c>
      <c r="K64" s="20">
        <v>0</v>
      </c>
    </row>
    <row r="65" spans="1:11" s="21" customFormat="1" ht="15" customHeight="1">
      <c r="A65" s="17" t="s">
        <v>19</v>
      </c>
      <c r="B65" s="18" t="s">
        <v>88</v>
      </c>
      <c r="C65" s="19">
        <v>9</v>
      </c>
      <c r="D65" s="19">
        <v>89</v>
      </c>
      <c r="E65" s="20">
        <v>0</v>
      </c>
      <c r="F65" s="20">
        <v>0</v>
      </c>
      <c r="G65" s="20">
        <v>0</v>
      </c>
      <c r="H65" s="20">
        <v>2263.947081</v>
      </c>
      <c r="I65" s="20">
        <v>2260.301076</v>
      </c>
      <c r="J65" s="19">
        <v>0</v>
      </c>
      <c r="K65" s="20">
        <v>0</v>
      </c>
    </row>
    <row r="66" spans="1:11" s="21" customFormat="1" ht="15" customHeight="1">
      <c r="A66" s="17" t="s">
        <v>21</v>
      </c>
      <c r="B66" s="18" t="s">
        <v>89</v>
      </c>
      <c r="C66" s="19">
        <v>8</v>
      </c>
      <c r="D66" s="19">
        <v>17979</v>
      </c>
      <c r="E66" s="20">
        <v>0</v>
      </c>
      <c r="F66" s="26">
        <v>0.0023242</v>
      </c>
      <c r="G66" s="26">
        <v>-0.0023242</v>
      </c>
      <c r="H66" s="20">
        <v>708.8921959</v>
      </c>
      <c r="I66" s="20">
        <v>734.0215466</v>
      </c>
      <c r="J66" s="19">
        <v>0</v>
      </c>
      <c r="K66" s="20">
        <v>0</v>
      </c>
    </row>
    <row r="67" spans="1:11" ht="15" customHeight="1">
      <c r="A67" s="7" t="s">
        <v>47</v>
      </c>
      <c r="B67" s="7" t="s">
        <v>90</v>
      </c>
      <c r="C67" s="14">
        <f>SUM($C$63:$C$66)</f>
        <v>620</v>
      </c>
      <c r="D67" s="14">
        <f>SUM($D$63:$D$66)</f>
        <v>593453</v>
      </c>
      <c r="E67" s="10">
        <f>SUM($E$63:$E$66)</f>
        <v>0</v>
      </c>
      <c r="F67" s="10">
        <f>SUM($F$63:$F$66)</f>
        <v>183.3142012</v>
      </c>
      <c r="G67" s="10">
        <f>SUM($G$63:$G$66)</f>
        <v>-183.3142012</v>
      </c>
      <c r="H67" s="10">
        <f>SUM($H$63:$H$66)</f>
        <v>125032.22762629001</v>
      </c>
      <c r="I67" s="10">
        <f>SUM($I$63:$I$66)</f>
        <v>124994.26246089</v>
      </c>
      <c r="J67" s="14">
        <f>SUM($J$63:$J$66)</f>
        <v>0</v>
      </c>
      <c r="K67" s="10">
        <f>SUM($K$63:$K$66)</f>
        <v>0</v>
      </c>
    </row>
    <row r="68" spans="1:11" ht="15" customHeight="1">
      <c r="A68" s="4"/>
      <c r="B68" s="6" t="s">
        <v>47</v>
      </c>
      <c r="C68" s="15"/>
      <c r="D68" s="15"/>
      <c r="E68" s="11"/>
      <c r="F68" s="11"/>
      <c r="G68" s="11"/>
      <c r="H68" s="11"/>
      <c r="I68" s="11"/>
      <c r="J68" s="15"/>
      <c r="K68" s="11"/>
    </row>
    <row r="69" spans="1:11" ht="15.75" customHeight="1">
      <c r="A69" s="2" t="s">
        <v>49</v>
      </c>
      <c r="B69" s="3" t="s">
        <v>50</v>
      </c>
      <c r="C69" s="15"/>
      <c r="D69" s="15"/>
      <c r="E69" s="11"/>
      <c r="F69" s="11"/>
      <c r="G69" s="11"/>
      <c r="H69" s="11"/>
      <c r="I69" s="11"/>
      <c r="J69" s="15"/>
      <c r="K69" s="11"/>
    </row>
    <row r="70" spans="1:11" s="21" customFormat="1" ht="15" customHeight="1">
      <c r="A70" s="17" t="s">
        <v>15</v>
      </c>
      <c r="B70" s="18" t="s">
        <v>59</v>
      </c>
      <c r="C70" s="19">
        <v>25</v>
      </c>
      <c r="D70" s="19">
        <v>437875</v>
      </c>
      <c r="E70" s="20">
        <v>0</v>
      </c>
      <c r="F70" s="20">
        <v>124.25771119</v>
      </c>
      <c r="G70" s="20">
        <v>-124.25771119</v>
      </c>
      <c r="H70" s="20">
        <v>4763.2518529</v>
      </c>
      <c r="I70" s="20">
        <v>4877.6859671</v>
      </c>
      <c r="J70" s="19">
        <v>0</v>
      </c>
      <c r="K70" s="20">
        <v>0</v>
      </c>
    </row>
    <row r="71" spans="1:11" s="21" customFormat="1" ht="15" customHeight="1">
      <c r="A71" s="17" t="s">
        <v>17</v>
      </c>
      <c r="B71" s="18" t="s">
        <v>91</v>
      </c>
      <c r="C71" s="19">
        <v>54</v>
      </c>
      <c r="D71" s="19">
        <v>677178</v>
      </c>
      <c r="E71" s="20">
        <v>0</v>
      </c>
      <c r="F71" s="20">
        <v>2230.09133</v>
      </c>
      <c r="G71" s="20">
        <v>-2230.09133</v>
      </c>
      <c r="H71" s="20">
        <v>18520.84116904</v>
      </c>
      <c r="I71" s="20">
        <v>19074.14878582</v>
      </c>
      <c r="J71" s="19">
        <v>0</v>
      </c>
      <c r="K71" s="20">
        <v>0</v>
      </c>
    </row>
    <row r="72" spans="1:11" ht="15" customHeight="1">
      <c r="A72" s="7" t="s">
        <v>47</v>
      </c>
      <c r="B72" s="7" t="s">
        <v>92</v>
      </c>
      <c r="C72" s="14">
        <f>SUM($C$70:$C$71)</f>
        <v>79</v>
      </c>
      <c r="D72" s="14">
        <f>SUM($D$70:$D$71)</f>
        <v>1115053</v>
      </c>
      <c r="E72" s="10">
        <f>SUM($E$70:$E$71)</f>
        <v>0</v>
      </c>
      <c r="F72" s="10">
        <f>SUM($F$70:$F$71)</f>
        <v>2354.34904119</v>
      </c>
      <c r="G72" s="10">
        <f>SUM($G$70:$G$71)</f>
        <v>-2354.34904119</v>
      </c>
      <c r="H72" s="10">
        <f>SUM($H$70:$H$71)</f>
        <v>23284.09302194</v>
      </c>
      <c r="I72" s="10">
        <f>SUM($I$70:$I$71)</f>
        <v>23951.834752920004</v>
      </c>
      <c r="J72" s="14">
        <f>SUM($J$70:$J$71)</f>
        <v>0</v>
      </c>
      <c r="K72" s="10">
        <f>SUM($K$70:$K$71)</f>
        <v>0</v>
      </c>
    </row>
    <row r="73" spans="1:11" ht="15" customHeight="1">
      <c r="A73" s="4"/>
      <c r="B73" s="5" t="s">
        <v>47</v>
      </c>
      <c r="C73" s="15"/>
      <c r="D73" s="15"/>
      <c r="E73" s="11"/>
      <c r="F73" s="11"/>
      <c r="G73" s="11"/>
      <c r="H73" s="11"/>
      <c r="I73" s="11"/>
      <c r="J73" s="15"/>
      <c r="K73" s="11"/>
    </row>
    <row r="74" spans="1:11" s="21" customFormat="1" ht="15" customHeight="1">
      <c r="A74" s="17" t="s">
        <v>62</v>
      </c>
      <c r="B74" s="18" t="s">
        <v>77</v>
      </c>
      <c r="C74" s="19">
        <v>0</v>
      </c>
      <c r="D74" s="19">
        <v>0</v>
      </c>
      <c r="E74" s="20">
        <v>0</v>
      </c>
      <c r="F74" s="20">
        <v>0</v>
      </c>
      <c r="G74" s="20">
        <v>0</v>
      </c>
      <c r="H74" s="20">
        <v>0</v>
      </c>
      <c r="I74" s="20">
        <v>0</v>
      </c>
      <c r="J74" s="19">
        <v>0</v>
      </c>
      <c r="K74" s="20">
        <v>0</v>
      </c>
    </row>
    <row r="75" spans="1:11" ht="15" customHeight="1">
      <c r="A75" s="4"/>
      <c r="B75" s="4"/>
      <c r="C75" s="15"/>
      <c r="D75" s="15"/>
      <c r="E75" s="11"/>
      <c r="F75" s="11"/>
      <c r="G75" s="11"/>
      <c r="H75" s="11"/>
      <c r="I75" s="11"/>
      <c r="J75" s="15"/>
      <c r="K75" s="11"/>
    </row>
    <row r="76" spans="1:11" ht="15" customHeight="1">
      <c r="A76" s="8" t="s">
        <v>47</v>
      </c>
      <c r="B76" s="8" t="s">
        <v>93</v>
      </c>
      <c r="C76" s="16">
        <f>SUM($C$63:$C$66)+SUM($C$70:$C$71)+SUM($C$74:$C$74)</f>
        <v>699</v>
      </c>
      <c r="D76" s="16">
        <f>SUM($D$63:$D$66)+SUM($D$70:$D$71)+SUM($D$74:$D$74)</f>
        <v>1708506</v>
      </c>
      <c r="E76" s="12">
        <f>SUM($E$63:$E$66)+SUM($E$70:$E$71)+SUM($E$74:$E$74)</f>
        <v>0</v>
      </c>
      <c r="F76" s="12">
        <f>SUM($F$63:$F$66)+SUM($F$70:$F$71)+SUM($F$74:$F$74)</f>
        <v>2537.66324239</v>
      </c>
      <c r="G76" s="12">
        <f>SUM($G$63:$G$66)+SUM($G$70:$G$71)+SUM($G$74:$G$74)</f>
        <v>-2537.66324239</v>
      </c>
      <c r="H76" s="12">
        <f>SUM($H$63:$H$66)+SUM($H$70:$H$71)+SUM($H$74:$H$74)</f>
        <v>148316.32064823</v>
      </c>
      <c r="I76" s="12">
        <f>SUM($I$63:$I$66)+SUM($I$70:$I$71)+SUM($I$74:$I$74)</f>
        <v>148946.09721381</v>
      </c>
      <c r="J76" s="16">
        <f>SUM($J$63:$J$66)+SUM($J$70:$J$71)+SUM($J$74:$J$74)</f>
        <v>0</v>
      </c>
      <c r="K76" s="12">
        <f>SUM($K$63:$K$66)+SUM($K$70:$K$71)+SUM($K$74:$K$74)</f>
        <v>0</v>
      </c>
    </row>
    <row r="77" spans="1:11" ht="15" customHeight="1">
      <c r="A77" s="4"/>
      <c r="B77" s="6" t="s">
        <v>47</v>
      </c>
      <c r="C77" s="15"/>
      <c r="D77" s="15"/>
      <c r="E77" s="11"/>
      <c r="F77" s="11"/>
      <c r="G77" s="11"/>
      <c r="H77" s="11"/>
      <c r="I77" s="11"/>
      <c r="J77" s="15"/>
      <c r="K77" s="11"/>
    </row>
    <row r="78" spans="1:11" ht="15.75" customHeight="1">
      <c r="A78" s="2" t="s">
        <v>94</v>
      </c>
      <c r="B78" s="3" t="s">
        <v>95</v>
      </c>
      <c r="C78" s="15"/>
      <c r="D78" s="15"/>
      <c r="E78" s="11"/>
      <c r="F78" s="11"/>
      <c r="G78" s="11"/>
      <c r="H78" s="11"/>
      <c r="I78" s="11"/>
      <c r="J78" s="15"/>
      <c r="K78" s="11"/>
    </row>
    <row r="79" spans="1:11" s="21" customFormat="1" ht="15" customHeight="1">
      <c r="A79" s="17" t="s">
        <v>13</v>
      </c>
      <c r="B79" s="18" t="s">
        <v>14</v>
      </c>
      <c r="C79" s="19">
        <v>22</v>
      </c>
      <c r="D79" s="19">
        <v>3448</v>
      </c>
      <c r="E79" s="20">
        <v>0.5235</v>
      </c>
      <c r="F79" s="20">
        <v>178.5218</v>
      </c>
      <c r="G79" s="20">
        <v>-177.9983</v>
      </c>
      <c r="H79" s="20">
        <v>201.7593</v>
      </c>
      <c r="I79" s="20">
        <v>332.2576</v>
      </c>
      <c r="J79" s="19">
        <v>0</v>
      </c>
      <c r="K79" s="20">
        <v>0</v>
      </c>
    </row>
    <row r="80" spans="1:11" s="21" customFormat="1" ht="15" customHeight="1">
      <c r="A80" s="23"/>
      <c r="B80" s="23"/>
      <c r="C80" s="24"/>
      <c r="D80" s="24"/>
      <c r="E80" s="25"/>
      <c r="F80" s="25"/>
      <c r="G80" s="25"/>
      <c r="H80" s="25"/>
      <c r="I80" s="25"/>
      <c r="J80" s="24"/>
      <c r="K80" s="25"/>
    </row>
    <row r="81" spans="1:11" s="21" customFormat="1" ht="15" customHeight="1">
      <c r="A81" s="17" t="s">
        <v>49</v>
      </c>
      <c r="B81" s="18" t="s">
        <v>50</v>
      </c>
      <c r="C81" s="19">
        <v>0</v>
      </c>
      <c r="D81" s="19">
        <v>0</v>
      </c>
      <c r="E81" s="20">
        <v>0</v>
      </c>
      <c r="F81" s="20">
        <v>0</v>
      </c>
      <c r="G81" s="20">
        <v>0</v>
      </c>
      <c r="H81" s="20">
        <v>0</v>
      </c>
      <c r="I81" s="20">
        <v>0</v>
      </c>
      <c r="J81" s="19">
        <v>0</v>
      </c>
      <c r="K81" s="20">
        <v>0</v>
      </c>
    </row>
    <row r="82" spans="1:11" s="21" customFormat="1" ht="15" customHeight="1">
      <c r="A82" s="23"/>
      <c r="B82" s="23"/>
      <c r="C82" s="24"/>
      <c r="D82" s="24"/>
      <c r="E82" s="25"/>
      <c r="F82" s="25"/>
      <c r="G82" s="25"/>
      <c r="H82" s="25"/>
      <c r="I82" s="25"/>
      <c r="J82" s="24"/>
      <c r="K82" s="25"/>
    </row>
    <row r="83" spans="1:11" s="21" customFormat="1" ht="15" customHeight="1">
      <c r="A83" s="17" t="s">
        <v>62</v>
      </c>
      <c r="B83" s="18" t="s">
        <v>77</v>
      </c>
      <c r="C83" s="19">
        <v>0</v>
      </c>
      <c r="D83" s="19">
        <v>0</v>
      </c>
      <c r="E83" s="20">
        <v>0</v>
      </c>
      <c r="F83" s="20">
        <v>0</v>
      </c>
      <c r="G83" s="20">
        <v>0</v>
      </c>
      <c r="H83" s="20">
        <v>0</v>
      </c>
      <c r="I83" s="20">
        <v>0</v>
      </c>
      <c r="J83" s="19">
        <v>0</v>
      </c>
      <c r="K83" s="20">
        <v>0</v>
      </c>
    </row>
    <row r="84" spans="1:11" ht="15" customHeight="1">
      <c r="A84" s="4"/>
      <c r="B84" s="4"/>
      <c r="C84" s="15"/>
      <c r="D84" s="15"/>
      <c r="E84" s="11"/>
      <c r="F84" s="11"/>
      <c r="G84" s="11"/>
      <c r="H84" s="11"/>
      <c r="I84" s="11"/>
      <c r="J84" s="15"/>
      <c r="K84" s="11"/>
    </row>
    <row r="85" spans="1:11" ht="15" customHeight="1">
      <c r="A85" s="8" t="s">
        <v>47</v>
      </c>
      <c r="B85" s="8" t="s">
        <v>96</v>
      </c>
      <c r="C85" s="16">
        <f>SUM($C$79:$C$83)</f>
        <v>22</v>
      </c>
      <c r="D85" s="16">
        <f>SUM($D$79:$D$83)</f>
        <v>3448</v>
      </c>
      <c r="E85" s="12">
        <f>SUM($E$79:$E$83)</f>
        <v>0.5235</v>
      </c>
      <c r="F85" s="12">
        <f>SUM($F$79:$F$83)</f>
        <v>178.5218</v>
      </c>
      <c r="G85" s="12">
        <f>SUM($G$79:$G$83)</f>
        <v>-177.9983</v>
      </c>
      <c r="H85" s="12">
        <f>SUM($H$79:$H$83)</f>
        <v>201.7593</v>
      </c>
      <c r="I85" s="12">
        <f>SUM($I$79:$I$83)</f>
        <v>332.2576</v>
      </c>
      <c r="J85" s="16">
        <f>SUM($J$79:$J$83)</f>
        <v>0</v>
      </c>
      <c r="K85" s="12">
        <f>SUM($K$79:$K$83)</f>
        <v>0</v>
      </c>
    </row>
    <row r="86" spans="1:11" ht="15" customHeight="1">
      <c r="A86" s="4"/>
      <c r="B86" s="5" t="s">
        <v>47</v>
      </c>
      <c r="C86" s="15"/>
      <c r="D86" s="15"/>
      <c r="E86" s="11"/>
      <c r="F86" s="11"/>
      <c r="G86" s="11"/>
      <c r="H86" s="11"/>
      <c r="I86" s="11"/>
      <c r="J86" s="15"/>
      <c r="K86" s="11"/>
    </row>
    <row r="87" spans="1:11" ht="15" customHeight="1">
      <c r="A87" s="8" t="s">
        <v>47</v>
      </c>
      <c r="B87" s="8" t="s">
        <v>97</v>
      </c>
      <c r="C87" s="16">
        <f>SUM($C$59:$C$59)+SUM($C$76:$C$76)+SUM($C$85:$C$85)</f>
        <v>1729</v>
      </c>
      <c r="D87" s="16">
        <f>SUM($D$59:$D$59)+SUM($D$76:$D$76)+SUM($D$85:$D$85)</f>
        <v>96188535</v>
      </c>
      <c r="E87" s="12">
        <f>SUM($E$59:$E$59)+SUM($E$76:$E$76)+SUM($E$85:$E$85)</f>
        <v>601270.5763368198</v>
      </c>
      <c r="F87" s="12">
        <f>SUM($F$59:$F$59)+SUM($F$76:$F$76)+SUM($F$85:$F$85)</f>
        <v>597180.4817651098</v>
      </c>
      <c r="G87" s="12">
        <f>SUM($G$59:$G$59)+SUM($G$76:$G$76)+SUM($G$85:$G$85)</f>
        <v>4090.094571710003</v>
      </c>
      <c r="H87" s="12">
        <f>SUM($H$59:$H$59)+SUM($H$76:$H$76)+SUM($H$85:$H$85)</f>
        <v>3164113.65625003</v>
      </c>
      <c r="I87" s="12">
        <f>SUM($I$59:$I$59)+SUM($I$76:$I$76)+SUM($I$85:$I$85)</f>
        <v>3229580.44102738</v>
      </c>
      <c r="J87" s="16">
        <f>SUM($J$59:$J$59)+SUM($J$76:$J$76)+SUM($J$85:$J$85)</f>
        <v>35</v>
      </c>
      <c r="K87" s="12">
        <f>SUM($K$59:$K$59)+SUM($K$76:$K$76)+SUM($K$85:$K$85)</f>
        <v>853.4451</v>
      </c>
    </row>
    <row r="88" spans="1:11" ht="15" customHeight="1">
      <c r="A88" s="4"/>
      <c r="B88" s="5" t="s">
        <v>47</v>
      </c>
      <c r="C88" s="15"/>
      <c r="D88" s="15"/>
      <c r="E88" s="11"/>
      <c r="F88" s="11"/>
      <c r="G88" s="11"/>
      <c r="H88" s="11"/>
      <c r="I88" s="11"/>
      <c r="J88" s="15"/>
      <c r="K88" s="11"/>
    </row>
    <row r="89" spans="1:11" ht="15" customHeight="1">
      <c r="A89" s="4"/>
      <c r="B89" s="33" t="s">
        <v>101</v>
      </c>
      <c r="C89" s="34" t="s">
        <v>102</v>
      </c>
      <c r="D89" s="13">
        <v>1123366</v>
      </c>
      <c r="E89" s="9">
        <v>1801.87795321</v>
      </c>
      <c r="F89" s="9">
        <v>648.75920362</v>
      </c>
      <c r="G89" s="9">
        <v>1153.11874959</v>
      </c>
      <c r="H89" s="9">
        <v>25764.31377159</v>
      </c>
      <c r="I89" s="9">
        <v>25469.47513197</v>
      </c>
      <c r="J89" s="13">
        <v>0</v>
      </c>
      <c r="K89" s="9">
        <v>0</v>
      </c>
    </row>
    <row r="90" ht="15" customHeight="1">
      <c r="J90" s="32" t="s">
        <v>100</v>
      </c>
    </row>
    <row r="91" spans="1:11" ht="15" customHeight="1">
      <c r="A91" s="35" t="s">
        <v>104</v>
      </c>
      <c r="B91" s="36" t="s">
        <v>105</v>
      </c>
      <c r="C91" s="36"/>
      <c r="D91" s="36"/>
      <c r="E91" s="36"/>
      <c r="F91" s="36"/>
      <c r="G91" s="36"/>
      <c r="H91" s="36"/>
      <c r="I91" s="36"/>
      <c r="J91" s="36"/>
      <c r="K91" s="36"/>
    </row>
    <row r="92" spans="1:11" ht="15" customHeight="1">
      <c r="A92" s="21"/>
      <c r="B92" s="36" t="s">
        <v>106</v>
      </c>
      <c r="C92" s="36"/>
      <c r="D92" s="36"/>
      <c r="E92" s="36"/>
      <c r="F92" s="36"/>
      <c r="G92" s="36"/>
      <c r="H92" s="36"/>
      <c r="I92" s="36"/>
      <c r="J92" s="36"/>
      <c r="K92" s="36"/>
    </row>
    <row r="93" spans="1:11" ht="30" customHeight="1">
      <c r="A93" s="21"/>
      <c r="B93" s="36" t="s">
        <v>107</v>
      </c>
      <c r="C93" s="36"/>
      <c r="D93" s="36"/>
      <c r="E93" s="36"/>
      <c r="F93" s="36"/>
      <c r="G93" s="36"/>
      <c r="H93" s="36"/>
      <c r="I93" s="36"/>
      <c r="J93" s="36"/>
      <c r="K93" s="36"/>
    </row>
  </sheetData>
  <mergeCells count="5">
    <mergeCell ref="A1:K1"/>
    <mergeCell ref="A2:J2"/>
    <mergeCell ref="B91:K91"/>
    <mergeCell ref="B92:K92"/>
    <mergeCell ref="B93:K9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45" r:id="rId4"/>
  <drawing r:id="rId3"/>
  <legacyDrawing r:id="rId2"/>
  <oleObjects>
    <mc:AlternateContent xmlns:mc="http://schemas.openxmlformats.org/markup-compatibility/2006">
      <mc:Choice Requires="x14">
        <oleObject progId="Word.Picture.8" shapeId="1025" r:id="rId1">
          <objectPr r:id="rId5">
            <anchor>
              <from>
                <xdr:col>5</xdr:col>
                <xdr:colOff>152400</xdr:colOff>
                <xdr:row>0</xdr:row>
                <xdr:rowOff>57150</xdr:rowOff>
              </from>
              <to>
                <xdr:col>5</xdr:col>
                <xdr:colOff>581025</xdr:colOff>
                <xdr:row>0</xdr:row>
                <xdr:rowOff>552450</xdr:rowOff>
              </to>
            </anchor>
          </objectPr>
        </oleObject>
      </mc:Choice>
      <mc:Fallback>
        <oleObject progId="Word.Picture.8" shapeId="1025" r:id="rId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G38"/>
  <sheetViews>
    <sheetView workbookViewId="0" topLeftCell="A1">
      <selection activeCell="A5" sqref="A5"/>
    </sheetView>
  </sheetViews>
  <sheetFormatPr defaultColWidth="9.140625" defaultRowHeight="15"/>
  <cols>
    <col min="1" max="1" width="39.57421875" style="0" customWidth="1"/>
    <col min="2" max="2" width="10.7109375" style="0" customWidth="1"/>
    <col min="3" max="4" width="11.57421875" style="0" customWidth="1"/>
    <col min="5" max="5" width="11.28125" style="0" customWidth="1"/>
    <col min="6" max="6" width="10.57421875" style="0" customWidth="1"/>
    <col min="7" max="7" width="16.28125" style="0" customWidth="1"/>
    <col min="9" max="9" width="17.28125" style="0" customWidth="1"/>
  </cols>
  <sheetData>
    <row r="5" ht="15">
      <c r="A5" s="37" t="s">
        <v>108</v>
      </c>
    </row>
    <row r="6" spans="1:6" ht="15">
      <c r="A6" s="37"/>
      <c r="F6" s="38" t="s">
        <v>99</v>
      </c>
    </row>
    <row r="7" spans="1:7" ht="15">
      <c r="A7" s="39"/>
      <c r="B7" s="40" t="s">
        <v>109</v>
      </c>
      <c r="C7" s="40"/>
      <c r="D7" s="40" t="s">
        <v>110</v>
      </c>
      <c r="E7" s="40"/>
      <c r="F7" s="40" t="s">
        <v>111</v>
      </c>
      <c r="G7" s="40"/>
    </row>
    <row r="8" spans="1:7" ht="30">
      <c r="A8" s="41"/>
      <c r="B8" s="42" t="s">
        <v>112</v>
      </c>
      <c r="C8" s="42" t="s">
        <v>113</v>
      </c>
      <c r="D8" s="42" t="s">
        <v>112</v>
      </c>
      <c r="E8" s="42" t="s">
        <v>113</v>
      </c>
      <c r="F8" s="42" t="s">
        <v>112</v>
      </c>
      <c r="G8" s="42" t="s">
        <v>113</v>
      </c>
    </row>
    <row r="9" spans="1:7" ht="15">
      <c r="A9" s="42" t="s">
        <v>114</v>
      </c>
      <c r="B9" s="42"/>
      <c r="C9" s="42"/>
      <c r="D9" s="42"/>
      <c r="E9" s="42"/>
      <c r="F9" s="42"/>
      <c r="G9" s="42"/>
    </row>
    <row r="10" spans="1:7" ht="15">
      <c r="A10" s="41" t="s">
        <v>26</v>
      </c>
      <c r="B10" s="43">
        <v>1</v>
      </c>
      <c r="C10" s="43">
        <v>167</v>
      </c>
      <c r="D10" s="43">
        <v>0</v>
      </c>
      <c r="E10" s="43">
        <v>0</v>
      </c>
      <c r="F10" s="44">
        <f aca="true" t="shared" si="0" ref="F10:G21">B10</f>
        <v>1</v>
      </c>
      <c r="G10" s="44">
        <f t="shared" si="0"/>
        <v>167</v>
      </c>
    </row>
    <row r="11" spans="1:7" ht="15">
      <c r="A11" s="41" t="s">
        <v>40</v>
      </c>
      <c r="B11" s="43">
        <v>1</v>
      </c>
      <c r="C11" s="43">
        <v>583</v>
      </c>
      <c r="D11" s="43">
        <v>0</v>
      </c>
      <c r="E11" s="43">
        <v>0</v>
      </c>
      <c r="F11" s="44">
        <f t="shared" si="0"/>
        <v>1</v>
      </c>
      <c r="G11" s="44">
        <f t="shared" si="0"/>
        <v>583</v>
      </c>
    </row>
    <row r="12" spans="1:7" ht="15">
      <c r="A12" s="41" t="s">
        <v>46</v>
      </c>
      <c r="B12" s="43">
        <v>1</v>
      </c>
      <c r="C12" s="43">
        <v>684</v>
      </c>
      <c r="D12" s="43">
        <v>0</v>
      </c>
      <c r="E12" s="43">
        <v>0</v>
      </c>
      <c r="F12" s="44">
        <f t="shared" si="0"/>
        <v>1</v>
      </c>
      <c r="G12" s="44">
        <f t="shared" si="0"/>
        <v>684</v>
      </c>
    </row>
    <row r="13" spans="1:7" ht="15">
      <c r="A13" s="42" t="s">
        <v>115</v>
      </c>
      <c r="B13" s="44">
        <f>SUM(B10:B12)</f>
        <v>3</v>
      </c>
      <c r="C13" s="44">
        <f aca="true" t="shared" si="1" ref="C13:G13">SUM(C10:C12)</f>
        <v>1434</v>
      </c>
      <c r="D13" s="44">
        <f>SUM(D10:D12)</f>
        <v>0</v>
      </c>
      <c r="E13" s="44">
        <f t="shared" si="1"/>
        <v>0</v>
      </c>
      <c r="F13" s="44">
        <f t="shared" si="1"/>
        <v>3</v>
      </c>
      <c r="G13" s="44">
        <f t="shared" si="1"/>
        <v>1434</v>
      </c>
    </row>
    <row r="14" spans="1:7" ht="15">
      <c r="A14" s="42" t="s">
        <v>116</v>
      </c>
      <c r="B14" s="45"/>
      <c r="C14" s="45"/>
      <c r="D14" s="46"/>
      <c r="E14" s="46"/>
      <c r="F14" s="44"/>
      <c r="G14" s="44"/>
    </row>
    <row r="15" spans="1:7" ht="15">
      <c r="A15" s="47" t="s">
        <v>117</v>
      </c>
      <c r="B15" s="45">
        <v>1</v>
      </c>
      <c r="C15" s="45">
        <v>369</v>
      </c>
      <c r="D15" s="43">
        <v>0</v>
      </c>
      <c r="E15" s="43">
        <v>0</v>
      </c>
      <c r="F15" s="44">
        <f t="shared" si="0"/>
        <v>1</v>
      </c>
      <c r="G15" s="44">
        <f t="shared" si="0"/>
        <v>369</v>
      </c>
    </row>
    <row r="16" spans="1:7" ht="15">
      <c r="A16" s="42" t="s">
        <v>118</v>
      </c>
      <c r="B16" s="48">
        <f>B15</f>
        <v>1</v>
      </c>
      <c r="C16" s="48">
        <f aca="true" t="shared" si="2" ref="C16:G16">C15</f>
        <v>369</v>
      </c>
      <c r="D16" s="48">
        <f>D15</f>
        <v>0</v>
      </c>
      <c r="E16" s="48">
        <f t="shared" si="2"/>
        <v>0</v>
      </c>
      <c r="F16" s="48">
        <f t="shared" si="2"/>
        <v>1</v>
      </c>
      <c r="G16" s="48">
        <f t="shared" si="2"/>
        <v>369</v>
      </c>
    </row>
    <row r="17" spans="1:7" ht="15">
      <c r="A17" s="42" t="s">
        <v>119</v>
      </c>
      <c r="B17" s="45"/>
      <c r="C17" s="45"/>
      <c r="D17" s="46"/>
      <c r="E17" s="46"/>
      <c r="F17" s="44"/>
      <c r="G17" s="44"/>
    </row>
    <row r="18" spans="1:7" ht="15">
      <c r="A18" s="49" t="s">
        <v>73</v>
      </c>
      <c r="B18" s="45">
        <v>4</v>
      </c>
      <c r="C18" s="45">
        <v>982</v>
      </c>
      <c r="D18" s="43">
        <v>0</v>
      </c>
      <c r="E18" s="43">
        <v>0</v>
      </c>
      <c r="F18" s="44">
        <f t="shared" si="0"/>
        <v>4</v>
      </c>
      <c r="G18" s="44">
        <f t="shared" si="0"/>
        <v>982</v>
      </c>
    </row>
    <row r="19" spans="1:7" ht="15">
      <c r="A19" s="42" t="s">
        <v>120</v>
      </c>
      <c r="B19" s="48">
        <f>B18</f>
        <v>4</v>
      </c>
      <c r="C19" s="48">
        <f aca="true" t="shared" si="3" ref="C19:G19">C18</f>
        <v>982</v>
      </c>
      <c r="D19" s="48">
        <f>D18</f>
        <v>0</v>
      </c>
      <c r="E19" s="48">
        <f t="shared" si="3"/>
        <v>0</v>
      </c>
      <c r="F19" s="48">
        <f t="shared" si="3"/>
        <v>4</v>
      </c>
      <c r="G19" s="48">
        <f t="shared" si="3"/>
        <v>982</v>
      </c>
    </row>
    <row r="20" spans="1:7" ht="15">
      <c r="A20" s="50" t="s">
        <v>121</v>
      </c>
      <c r="B20" s="45"/>
      <c r="C20" s="45"/>
      <c r="D20" s="45"/>
      <c r="E20" s="45"/>
      <c r="F20" s="44"/>
      <c r="G20" s="44"/>
    </row>
    <row r="21" spans="1:7" ht="15">
      <c r="A21" s="39" t="s">
        <v>78</v>
      </c>
      <c r="B21" s="45">
        <v>2</v>
      </c>
      <c r="C21" s="45">
        <v>44</v>
      </c>
      <c r="D21" s="43">
        <v>0</v>
      </c>
      <c r="E21" s="43">
        <v>0</v>
      </c>
      <c r="F21" s="44">
        <f t="shared" si="0"/>
        <v>2</v>
      </c>
      <c r="G21" s="44">
        <f t="shared" si="0"/>
        <v>44</v>
      </c>
    </row>
    <row r="22" spans="1:7" ht="15">
      <c r="A22" s="39" t="s">
        <v>81</v>
      </c>
      <c r="B22" s="45">
        <v>2</v>
      </c>
      <c r="C22" s="45">
        <v>273</v>
      </c>
      <c r="D22" s="43">
        <v>0</v>
      </c>
      <c r="E22" s="43">
        <v>0</v>
      </c>
      <c r="F22" s="44">
        <f>B22</f>
        <v>2</v>
      </c>
      <c r="G22" s="44">
        <f>C22</f>
        <v>273</v>
      </c>
    </row>
    <row r="23" spans="1:7" ht="15">
      <c r="A23" s="42" t="s">
        <v>122</v>
      </c>
      <c r="B23" s="48">
        <f>SUM(B21:B22)</f>
        <v>4</v>
      </c>
      <c r="C23" s="48">
        <f aca="true" t="shared" si="4" ref="C23:G23">SUM(C21:C22)</f>
        <v>317</v>
      </c>
      <c r="D23" s="48">
        <f>SUM(D21:D22)</f>
        <v>0</v>
      </c>
      <c r="E23" s="48">
        <f aca="true" t="shared" si="5" ref="E23">SUM(E21:E22)</f>
        <v>0</v>
      </c>
      <c r="F23" s="48">
        <f t="shared" si="4"/>
        <v>4</v>
      </c>
      <c r="G23" s="48">
        <f t="shared" si="4"/>
        <v>317</v>
      </c>
    </row>
    <row r="24" spans="1:7" ht="15">
      <c r="A24" s="50" t="s">
        <v>123</v>
      </c>
      <c r="B24" s="51">
        <f>B13+B16+B19+B23</f>
        <v>12</v>
      </c>
      <c r="C24" s="51">
        <f aca="true" t="shared" si="6" ref="C24:F24">C13+C16+C19+C23</f>
        <v>3102</v>
      </c>
      <c r="D24" s="51">
        <f>D13+D16+D19+D23</f>
        <v>0</v>
      </c>
      <c r="E24" s="51">
        <f aca="true" t="shared" si="7" ref="E24">E13+E16+E19+E23</f>
        <v>0</v>
      </c>
      <c r="F24" s="51">
        <f t="shared" si="6"/>
        <v>12</v>
      </c>
      <c r="G24" s="51">
        <f>G13+G16+G19+G23</f>
        <v>3102</v>
      </c>
    </row>
    <row r="26" ht="15">
      <c r="A26" s="52" t="s">
        <v>124</v>
      </c>
    </row>
    <row r="27" spans="1:7" ht="15">
      <c r="A27" s="53" t="s">
        <v>125</v>
      </c>
      <c r="B27" s="54"/>
      <c r="C27" s="54"/>
      <c r="D27" s="54"/>
      <c r="E27" s="54"/>
      <c r="F27" s="54"/>
      <c r="G27" s="54"/>
    </row>
    <row r="28" spans="1:7" ht="15">
      <c r="A28" s="42" t="s">
        <v>114</v>
      </c>
      <c r="B28" s="54"/>
      <c r="C28" s="54"/>
      <c r="D28" s="54"/>
      <c r="E28" s="54"/>
      <c r="F28" s="54"/>
      <c r="G28" s="54"/>
    </row>
    <row r="29" spans="1:7" ht="15">
      <c r="A29" s="41" t="s">
        <v>26</v>
      </c>
      <c r="B29" s="54" t="s">
        <v>126</v>
      </c>
      <c r="C29" s="54"/>
      <c r="D29" s="54"/>
      <c r="E29" s="54"/>
      <c r="F29" s="54"/>
      <c r="G29" s="54"/>
    </row>
    <row r="30" spans="1:7" ht="15">
      <c r="A30" s="41" t="s">
        <v>40</v>
      </c>
      <c r="B30" s="54" t="s">
        <v>127</v>
      </c>
      <c r="C30" s="54"/>
      <c r="D30" s="54"/>
      <c r="E30" s="54"/>
      <c r="F30" s="54"/>
      <c r="G30" s="54"/>
    </row>
    <row r="31" spans="1:7" ht="15">
      <c r="A31" s="41" t="s">
        <v>46</v>
      </c>
      <c r="B31" s="54" t="s">
        <v>128</v>
      </c>
      <c r="C31" s="54"/>
      <c r="D31" s="54"/>
      <c r="E31" s="54"/>
      <c r="F31" s="54"/>
      <c r="G31" s="54"/>
    </row>
    <row r="32" spans="1:7" ht="18" customHeight="1">
      <c r="A32" s="55" t="s">
        <v>116</v>
      </c>
      <c r="B32" s="54"/>
      <c r="C32" s="54"/>
      <c r="D32" s="54"/>
      <c r="E32" s="54"/>
      <c r="F32" s="54"/>
      <c r="G32" s="54"/>
    </row>
    <row r="33" spans="1:7" ht="14.45" customHeight="1">
      <c r="A33" s="47" t="s">
        <v>117</v>
      </c>
      <c r="B33" s="54" t="s">
        <v>129</v>
      </c>
      <c r="C33" s="54"/>
      <c r="D33" s="54"/>
      <c r="E33" s="54"/>
      <c r="F33" s="54"/>
      <c r="G33" s="54"/>
    </row>
    <row r="34" spans="1:7" ht="18" customHeight="1">
      <c r="A34" s="55" t="s">
        <v>119</v>
      </c>
      <c r="B34" s="54"/>
      <c r="C34" s="54"/>
      <c r="D34" s="54"/>
      <c r="E34" s="54"/>
      <c r="F34" s="54"/>
      <c r="G34" s="54"/>
    </row>
    <row r="35" spans="1:7" ht="29.45" customHeight="1">
      <c r="A35" s="47" t="s">
        <v>73</v>
      </c>
      <c r="B35" s="54" t="s">
        <v>130</v>
      </c>
      <c r="C35" s="54"/>
      <c r="D35" s="54"/>
      <c r="E35" s="54"/>
      <c r="F35" s="54"/>
      <c r="G35" s="54"/>
    </row>
    <row r="36" spans="1:7" ht="15">
      <c r="A36" s="50" t="s">
        <v>121</v>
      </c>
      <c r="B36" s="54"/>
      <c r="C36" s="54"/>
      <c r="D36" s="54"/>
      <c r="E36" s="54"/>
      <c r="F36" s="54"/>
      <c r="G36" s="54"/>
    </row>
    <row r="37" spans="1:7" s="57" customFormat="1" ht="30" customHeight="1">
      <c r="A37" s="47" t="s">
        <v>78</v>
      </c>
      <c r="B37" s="56" t="s">
        <v>131</v>
      </c>
      <c r="C37" s="56"/>
      <c r="D37" s="56"/>
      <c r="E37" s="56"/>
      <c r="F37" s="56"/>
      <c r="G37" s="56"/>
    </row>
    <row r="38" spans="1:7" ht="15.6" customHeight="1">
      <c r="A38" s="47" t="s">
        <v>81</v>
      </c>
      <c r="B38" s="54" t="s">
        <v>132</v>
      </c>
      <c r="C38" s="54"/>
      <c r="D38" s="54"/>
      <c r="E38" s="54"/>
      <c r="F38" s="54"/>
      <c r="G38" s="54"/>
    </row>
  </sheetData>
  <mergeCells count="15">
    <mergeCell ref="B36:G36"/>
    <mergeCell ref="B37:G37"/>
    <mergeCell ref="B38:G38"/>
    <mergeCell ref="B30:G30"/>
    <mergeCell ref="B31:G31"/>
    <mergeCell ref="B32:G32"/>
    <mergeCell ref="B33:G33"/>
    <mergeCell ref="B34:G34"/>
    <mergeCell ref="B35:G35"/>
    <mergeCell ref="B7:C7"/>
    <mergeCell ref="D7:E7"/>
    <mergeCell ref="F7:G7"/>
    <mergeCell ref="B27:G27"/>
    <mergeCell ref="B28:G28"/>
    <mergeCell ref="B29:G2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4"/>
  <drawing r:id="rId3"/>
  <legacyDrawing r:id="rId2"/>
  <oleObjects>
    <mc:AlternateContent xmlns:mc="http://schemas.openxmlformats.org/markup-compatibility/2006">
      <mc:Choice Requires="x14">
        <oleObject progId="Word.Picture.8" shapeId="2049" r:id="rId1">
          <objectPr r:id="rId5">
            <anchor>
              <from>
                <xdr:col>2</xdr:col>
                <xdr:colOff>352425</xdr:colOff>
                <xdr:row>0</xdr:row>
                <xdr:rowOff>95250</xdr:rowOff>
              </from>
              <to>
                <xdr:col>3</xdr:col>
                <xdr:colOff>9525</xdr:colOff>
                <xdr:row>3</xdr:row>
                <xdr:rowOff>19050</xdr:rowOff>
              </to>
            </anchor>
          </objectPr>
        </oleObject>
      </mc:Choice>
      <mc:Fallback>
        <oleObject progId="Word.Picture.8" shapeId="2049"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2021-03-09T11:10:47Z</cp:lastPrinted>
  <dcterms:created xsi:type="dcterms:W3CDTF">2021-03-09T10:24:59Z</dcterms:created>
  <dcterms:modified xsi:type="dcterms:W3CDTF">2021-03-09T11:27:27Z</dcterms:modified>
  <cp:category/>
  <cp:version/>
  <cp:contentType/>
  <cp:contentStatus/>
</cp:coreProperties>
</file>