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65416" yWindow="65416" windowWidth="20730" windowHeight="11160" activeTab="0"/>
  </bookViews>
  <sheets>
    <sheet name="Feb 2020" sheetId="1" r:id="rId1"/>
    <sheet name="New Scheme Report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<sst xmlns="http://schemas.openxmlformats.org/spreadsheetml/2006/main" count="210" uniqueCount="154">
  <si>
    <r>
      <t xml:space="preserve"> (</t>
    </r>
    <r>
      <rPr>
        <b/>
        <sz val="14"/>
        <rFont val="Rupee Foradian"/>
        <family val="2"/>
      </rPr>
      <t>`</t>
    </r>
    <r>
      <rPr>
        <b/>
        <sz val="14"/>
        <rFont val="Arial"/>
        <family val="2"/>
      </rPr>
      <t xml:space="preserve"> in Crore)</t>
    </r>
  </si>
  <si>
    <t xml:space="preserve">Sr </t>
  </si>
  <si>
    <t xml:space="preserve">Scheme Name </t>
  </si>
  <si>
    <t xml:space="preserve">No. of Schemes </t>
  </si>
  <si>
    <t>No. Of Folios</t>
  </si>
  <si>
    <t>A</t>
  </si>
  <si>
    <t>Open ended Schemes</t>
  </si>
  <si>
    <t>I</t>
  </si>
  <si>
    <t>Income/Debt Oriented Schemes</t>
  </si>
  <si>
    <t>1</t>
  </si>
  <si>
    <t>Overnight Fund</t>
  </si>
  <si>
    <t>2</t>
  </si>
  <si>
    <t>Liquid Fund</t>
  </si>
  <si>
    <t>3</t>
  </si>
  <si>
    <t>Ultra Short Duration Fund</t>
  </si>
  <si>
    <t>4</t>
  </si>
  <si>
    <t>Low Duration Fund</t>
  </si>
  <si>
    <t>5</t>
  </si>
  <si>
    <t>Money Market Fund</t>
  </si>
  <si>
    <t>6</t>
  </si>
  <si>
    <t>Short Duration Fund</t>
  </si>
  <si>
    <t>7</t>
  </si>
  <si>
    <t>Medium Duration Fund</t>
  </si>
  <si>
    <t>8</t>
  </si>
  <si>
    <t>Medium to Long Duration Fund</t>
  </si>
  <si>
    <t>9</t>
  </si>
  <si>
    <t>Long Duration Fund</t>
  </si>
  <si>
    <t>10</t>
  </si>
  <si>
    <t>Dynamic Bond Fund</t>
  </si>
  <si>
    <t>11</t>
  </si>
  <si>
    <t>Corporate Bond Fund</t>
  </si>
  <si>
    <t>12</t>
  </si>
  <si>
    <t>Credit Risk Fund</t>
  </si>
  <si>
    <t>13</t>
  </si>
  <si>
    <t>Banking and PSU Fund</t>
  </si>
  <si>
    <t>14</t>
  </si>
  <si>
    <t>Gilt Fund</t>
  </si>
  <si>
    <t>15</t>
  </si>
  <si>
    <t>Gilt Fund with 10 year constant duration</t>
  </si>
  <si>
    <t>16</t>
  </si>
  <si>
    <t>Floater Fund</t>
  </si>
  <si>
    <t/>
  </si>
  <si>
    <t>Sub Total - I (1+2+3+4+5+6+7+8+9+10+11+12+13+14+15+16)</t>
  </si>
  <si>
    <t>II</t>
  </si>
  <si>
    <t>Growth/Equity Oriented Schemes</t>
  </si>
  <si>
    <t>17</t>
  </si>
  <si>
    <t>Multi Cap Fund</t>
  </si>
  <si>
    <t>18</t>
  </si>
  <si>
    <t>Large Cap Fund</t>
  </si>
  <si>
    <t>19</t>
  </si>
  <si>
    <t>Large &amp; Mid Cap Fund</t>
  </si>
  <si>
    <t>20</t>
  </si>
  <si>
    <t>Mid Cap Fund</t>
  </si>
  <si>
    <t>21</t>
  </si>
  <si>
    <t>Small Cap Fund</t>
  </si>
  <si>
    <t>22</t>
  </si>
  <si>
    <t>Dividend Yield Fund</t>
  </si>
  <si>
    <t>23</t>
  </si>
  <si>
    <t>Value Fund/Contra Fund</t>
  </si>
  <si>
    <t>24</t>
  </si>
  <si>
    <t>Focused Fund</t>
  </si>
  <si>
    <t>25</t>
  </si>
  <si>
    <t>Sectoral/Thematic Funds</t>
  </si>
  <si>
    <t>26</t>
  </si>
  <si>
    <t>ELSS</t>
  </si>
  <si>
    <t>Sub Total - II (17+18+19+20+21+22+23+24+25+26)</t>
  </si>
  <si>
    <t>III</t>
  </si>
  <si>
    <t>Hybrid Schemes</t>
  </si>
  <si>
    <t>27</t>
  </si>
  <si>
    <t>Conservative Hybrid Fund</t>
  </si>
  <si>
    <t>28</t>
  </si>
  <si>
    <t>Balanced Hybrid Fund/Aggressive Hybrid Fund</t>
  </si>
  <si>
    <t>29</t>
  </si>
  <si>
    <t>Dynamic Asset Allocation/Balanced Advantage</t>
  </si>
  <si>
    <t>30</t>
  </si>
  <si>
    <t>Multi Asset Allocation</t>
  </si>
  <si>
    <t>31</t>
  </si>
  <si>
    <t>Arbitrage Fund</t>
  </si>
  <si>
    <t>32</t>
  </si>
  <si>
    <t>Equity Savings</t>
  </si>
  <si>
    <t>Sub Total - III (27+28+29+30+31+32)</t>
  </si>
  <si>
    <t>IV</t>
  </si>
  <si>
    <t>Solution Oriented Schemes</t>
  </si>
  <si>
    <t>33</t>
  </si>
  <si>
    <t>Retirement Fund</t>
  </si>
  <si>
    <t>34</t>
  </si>
  <si>
    <t>Childrens Fund</t>
  </si>
  <si>
    <t>Sub Total - IV (33+34)</t>
  </si>
  <si>
    <t>V</t>
  </si>
  <si>
    <t>Other Schemes</t>
  </si>
  <si>
    <t>35</t>
  </si>
  <si>
    <t>Index Funds</t>
  </si>
  <si>
    <t>36</t>
  </si>
  <si>
    <t>GOLD ETF</t>
  </si>
  <si>
    <t>37</t>
  </si>
  <si>
    <t>Other ETFs</t>
  </si>
  <si>
    <t>38</t>
  </si>
  <si>
    <t>Fund of funds investing overseas</t>
  </si>
  <si>
    <t>Sub Total - V (35+36+37+38)</t>
  </si>
  <si>
    <t>Total A-Open ended Schemes</t>
  </si>
  <si>
    <t>B</t>
  </si>
  <si>
    <t>Close Ended Schemes</t>
  </si>
  <si>
    <t>i</t>
  </si>
  <si>
    <t>Fixed Term Plan</t>
  </si>
  <si>
    <t>ii</t>
  </si>
  <si>
    <t>iii</t>
  </si>
  <si>
    <t>Infrastructure Debt Fund</t>
  </si>
  <si>
    <t>iv</t>
  </si>
  <si>
    <t>Other Debt</t>
  </si>
  <si>
    <t>Sub Total (i+ii+iii+iv)</t>
  </si>
  <si>
    <t>Others</t>
  </si>
  <si>
    <t>Sub Total (i+ii)</t>
  </si>
  <si>
    <t>Total B -Close ended Schemes</t>
  </si>
  <si>
    <t>C</t>
  </si>
  <si>
    <t>Interval Schemes</t>
  </si>
  <si>
    <t>Total C Interval Schemes</t>
  </si>
  <si>
    <t>Grand Total (A + B + C)</t>
  </si>
  <si>
    <t>Fund of Funds Scheme (Domestic) **</t>
  </si>
  <si>
    <t>Note :</t>
  </si>
  <si>
    <t>** Data in respect Fund of Funds Domestic is shown for information only. The same is included in the respective underlying schemes.</t>
  </si>
  <si>
    <t>Open End</t>
  </si>
  <si>
    <t>Close End</t>
  </si>
  <si>
    <t>Total</t>
  </si>
  <si>
    <r>
      <t xml:space="preserve"> (</t>
    </r>
    <r>
      <rPr>
        <b/>
        <sz val="11"/>
        <rFont val="Rupee Foradian"/>
        <family val="2"/>
      </rPr>
      <t>`</t>
    </r>
    <r>
      <rPr>
        <b/>
        <sz val="11"/>
        <rFont val="Arial"/>
        <family val="2"/>
      </rPr>
      <t xml:space="preserve"> in Crore)</t>
    </r>
  </si>
  <si>
    <t>No. of Schemes</t>
  </si>
  <si>
    <t>Funds mobilized</t>
  </si>
  <si>
    <t>A. Income/ Debt Oriented Schemes</t>
  </si>
  <si>
    <t>Sub-total</t>
  </si>
  <si>
    <t>B. Growth/ Equity Oriented Schemes</t>
  </si>
  <si>
    <t>Sectoral /Thematic</t>
  </si>
  <si>
    <t xml:space="preserve">*NEW SCHEMES LAUNCHED : </t>
  </si>
  <si>
    <t>Open Ended schemes</t>
  </si>
  <si>
    <t>Growth/ Equity Oriented Schemes</t>
  </si>
  <si>
    <t xml:space="preserve">Capital Protection Oriented Schemes </t>
  </si>
  <si>
    <t xml:space="preserve">Monthly Data for February 2020 </t>
  </si>
  <si>
    <t>Funds Mobilized for the month of February 2020</t>
  </si>
  <si>
    <t>Repurchase/
Redemption for the month of February 2020</t>
  </si>
  <si>
    <t>Net Inflow (+ve)/
Outflow (-ve) 
for the month of February 2020</t>
  </si>
  <si>
    <t>AUM as on 
29-Feb-2020</t>
  </si>
  <si>
    <t>Average Net Assets Under Management (AAUM) for the month of February 2020</t>
  </si>
  <si>
    <t>##   46</t>
  </si>
  <si>
    <t>## 1 new scheme launched - ICICI Prudential India Equity FOF</t>
  </si>
  <si>
    <t xml:space="preserve">NEW SCHEMES LAUNCHED DURING FEBRUARY 2020 (ALLOTMENT COMPLETED)     </t>
  </si>
  <si>
    <t>Capital Protection Oriented Schemes</t>
  </si>
  <si>
    <t>C. Hybrid Schemes</t>
  </si>
  <si>
    <t>D. Other Schemes</t>
  </si>
  <si>
    <t>Axis ESG Equity Fund</t>
  </si>
  <si>
    <t>IDFC Emerging Businesses Fund and ITI Small Cap Fund</t>
  </si>
  <si>
    <t>Sundaram Arbitrage Fund</t>
  </si>
  <si>
    <t>CPSE ETF FFO 6</t>
  </si>
  <si>
    <t>SBI Capital Protection Oriented Fund Series A (Plan 7)</t>
  </si>
  <si>
    <t>SBI Fixed Maturity Plan (FMP)-Series 28(1163 Days)</t>
  </si>
  <si>
    <t>Released on 11-Mar-2020</t>
  </si>
  <si>
    <t>Total  (A + B + C + 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</si>
</sst>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Calibri"/>
      <family val="2"/>
    </font>
    <font>
      <b/>
      <sz val="14"/>
      <name val="Rupee Foradian"/>
      <family val="2"/>
    </font>
    <font>
      <b/>
      <sz val="14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name val="Arial"/>
      <family val="2"/>
    </font>
    <font>
      <b/>
      <sz val="11"/>
      <name val="Rupee Foradian"/>
      <family val="2"/>
    </font>
    <font>
      <b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8CBAD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9" tint="0.599990010261535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164" fontId="7" fillId="0" borderId="1" xfId="18" applyNumberFormat="1" applyFont="1" applyBorder="1" applyAlignment="1">
      <alignment horizontal="right" vertical="center"/>
    </xf>
    <xf numFmtId="43" fontId="7" fillId="0" borderId="1" xfId="18" applyFont="1" applyBorder="1" applyAlignment="1">
      <alignment horizontal="right" vertical="center"/>
    </xf>
    <xf numFmtId="0" fontId="7" fillId="2" borderId="1" xfId="0" applyFont="1" applyFill="1" applyBorder="1" applyAlignment="1">
      <alignment horizontal="left" vertical="center"/>
    </xf>
    <xf numFmtId="164" fontId="7" fillId="2" borderId="1" xfId="18" applyNumberFormat="1" applyFont="1" applyFill="1" applyBorder="1" applyAlignment="1">
      <alignment horizontal="right" vertical="center"/>
    </xf>
    <xf numFmtId="43" fontId="7" fillId="2" borderId="1" xfId="18" applyFont="1" applyFill="1" applyBorder="1" applyAlignment="1">
      <alignment horizontal="right" vertical="center"/>
    </xf>
    <xf numFmtId="164" fontId="6" fillId="0" borderId="1" xfId="18" applyNumberFormat="1" applyFont="1" applyBorder="1" applyAlignment="1">
      <alignment vertical="top" wrapText="1"/>
    </xf>
    <xf numFmtId="43" fontId="6" fillId="0" borderId="1" xfId="18" applyFont="1" applyBorder="1" applyAlignment="1">
      <alignment vertical="top" wrapText="1"/>
    </xf>
    <xf numFmtId="0" fontId="7" fillId="3" borderId="1" xfId="0" applyFont="1" applyFill="1" applyBorder="1" applyAlignment="1">
      <alignment horizontal="left" vertical="center"/>
    </xf>
    <xf numFmtId="164" fontId="7" fillId="3" borderId="1" xfId="18" applyNumberFormat="1" applyFont="1" applyFill="1" applyBorder="1" applyAlignment="1">
      <alignment horizontal="right" vertical="center"/>
    </xf>
    <xf numFmtId="43" fontId="7" fillId="3" borderId="1" xfId="18" applyFont="1" applyFill="1" applyBorder="1" applyAlignment="1">
      <alignment horizontal="right" vertical="center"/>
    </xf>
    <xf numFmtId="0" fontId="2" fillId="0" borderId="0" xfId="0" applyFont="1"/>
    <xf numFmtId="0" fontId="8" fillId="0" borderId="0" xfId="0" applyFont="1" applyAlignment="1">
      <alignment vertical="center"/>
    </xf>
    <xf numFmtId="43" fontId="6" fillId="0" borderId="1" xfId="18" applyFont="1" applyFill="1" applyBorder="1" applyAlignment="1">
      <alignment horizontal="right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164" fontId="6" fillId="0" borderId="1" xfId="18" applyNumberFormat="1" applyFont="1" applyBorder="1" applyAlignment="1">
      <alignment horizontal="right" vertical="center"/>
    </xf>
    <xf numFmtId="43" fontId="6" fillId="0" borderId="1" xfId="18" applyFont="1" applyBorder="1" applyAlignment="1">
      <alignment horizontal="right" vertical="center"/>
    </xf>
    <xf numFmtId="0" fontId="10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/>
    <xf numFmtId="164" fontId="0" fillId="0" borderId="1" xfId="0" applyNumberFormat="1" applyBorder="1"/>
    <xf numFmtId="164" fontId="2" fillId="0" borderId="1" xfId="18" applyNumberFormat="1" applyFont="1" applyBorder="1"/>
    <xf numFmtId="164" fontId="2" fillId="0" borderId="1" xfId="0" applyNumberFormat="1" applyFont="1" applyBorder="1"/>
    <xf numFmtId="0" fontId="0" fillId="0" borderId="1" xfId="0" applyBorder="1" applyAlignment="1">
      <alignment vertical="top"/>
    </xf>
    <xf numFmtId="43" fontId="2" fillId="0" borderId="1" xfId="18" applyFont="1" applyBorder="1"/>
    <xf numFmtId="0" fontId="12" fillId="0" borderId="0" xfId="0" applyFont="1"/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43" fontId="0" fillId="0" borderId="0" xfId="0" applyNumberFormat="1"/>
    <xf numFmtId="43" fontId="0" fillId="0" borderId="1" xfId="18" applyFont="1" applyFill="1" applyBorder="1"/>
    <xf numFmtId="43" fontId="2" fillId="0" borderId="1" xfId="18" applyFont="1" applyFill="1" applyBorder="1"/>
    <xf numFmtId="164" fontId="2" fillId="0" borderId="1" xfId="18" applyNumberFormat="1" applyFont="1" applyFill="1" applyBorder="1"/>
    <xf numFmtId="0" fontId="2" fillId="0" borderId="1" xfId="0" applyFont="1" applyBorder="1" applyAlignment="1">
      <alignment vertical="top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3</xdr:col>
          <xdr:colOff>971550</xdr:colOff>
          <xdr:row>0</xdr:row>
          <xdr:rowOff>66675</xdr:rowOff>
        </xdr:from>
        <xdr:to>
          <xdr:col>4</xdr:col>
          <xdr:colOff>514350</xdr:colOff>
          <xdr:row>0</xdr:row>
          <xdr:rowOff>685800</xdr:rowOff>
        </xdr:to>
        <xdr:sp macro="" textlink="">
          <xdr:nvSpPr>
            <xdr:cNvPr id="1025" name="Object 1" hidden="1">
              <a:extLst xmlns:a="http://schemas.openxmlformats.org/drawingml/2006/main"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</xdr:col>
          <xdr:colOff>504825</xdr:colOff>
          <xdr:row>0</xdr:row>
          <xdr:rowOff>85725</xdr:rowOff>
        </xdr:from>
        <xdr:to>
          <xdr:col>2</xdr:col>
          <xdr:colOff>495300</xdr:colOff>
          <xdr:row>3</xdr:row>
          <xdr:rowOff>152400</xdr:rowOff>
        </xdr:to>
        <xdr:sp macro="" textlink="">
          <xdr:nvSpPr>
            <xdr:cNvPr id="4099" name="Object 3" hidden="1">
              <a:extLst xmlns:a="http://schemas.openxmlformats.org/drawingml/2006/main"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100-00000310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</xdr:col>
          <xdr:colOff>504825</xdr:colOff>
          <xdr:row>0</xdr:row>
          <xdr:rowOff>85725</xdr:rowOff>
        </xdr:from>
        <xdr:to>
          <xdr:col>2</xdr:col>
          <xdr:colOff>495300</xdr:colOff>
          <xdr:row>3</xdr:row>
          <xdr:rowOff>152400</xdr:rowOff>
        </xdr:to>
        <xdr:sp macro="" textlink="">
          <xdr:nvSpPr>
            <xdr:cNvPr id="4100" name="Object 4" hidden="1">
              <a:extLst xmlns:a="http://schemas.openxmlformats.org/drawingml/2006/main"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100-00000410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1" Type="http://schemas.openxmlformats.org/officeDocument/2006/relationships/oleObject" Target="../embeddings/oleObject1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1" Type="http://schemas.openxmlformats.org/officeDocument/2006/relationships/oleObject" Target="../embeddings/oleObject2.bin" /><Relationship Id="rId2" Type="http://schemas.openxmlformats.org/officeDocument/2006/relationships/oleObject" Target="../embeddings/oleObject3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0047D0-3223-487B-BDC4-1290499AE4DF}">
  <sheetPr>
    <pageSetUpPr fitToPage="1"/>
  </sheetPr>
  <dimension ref="A1:I92"/>
  <sheetViews>
    <sheetView tabSelected="1" workbookViewId="0" topLeftCell="A1">
      <pane xSplit="2" ySplit="4" topLeftCell="C5" activePane="bottomRight" state="frozen"/>
      <selection pane="topRight" activeCell="C1" sqref="C1"/>
      <selection pane="bottomLeft" activeCell="A5" sqref="A5"/>
      <selection pane="bottomRight" activeCell="A2" sqref="A2:I2"/>
    </sheetView>
  </sheetViews>
  <sheetFormatPr defaultColWidth="9.140625" defaultRowHeight="15"/>
  <cols>
    <col min="1" max="1" width="7.8515625" style="0" customWidth="1"/>
    <col min="2" max="2" width="44.7109375" style="0" customWidth="1"/>
    <col min="3" max="3" width="14.140625" style="0" customWidth="1"/>
    <col min="4" max="4" width="15.8515625" style="0" customWidth="1"/>
    <col min="5" max="5" width="17.00390625" style="0" customWidth="1"/>
    <col min="6" max="6" width="14.7109375" style="0" customWidth="1"/>
    <col min="7" max="7" width="19.140625" style="0" customWidth="1"/>
    <col min="8" max="8" width="15.57421875" style="0" customWidth="1"/>
    <col min="9" max="9" width="18.00390625" style="0" customWidth="1"/>
  </cols>
  <sheetData>
    <row r="1" spans="1:9" ht="54.75" customHeight="1">
      <c r="A1" s="46"/>
      <c r="B1" s="46"/>
      <c r="C1" s="46"/>
      <c r="D1" s="46"/>
      <c r="E1" s="46"/>
      <c r="F1" s="46"/>
      <c r="G1" s="46"/>
      <c r="H1" s="46"/>
      <c r="I1" s="46"/>
    </row>
    <row r="2" spans="1:9" ht="15.75">
      <c r="A2" s="42" t="s">
        <v>134</v>
      </c>
      <c r="B2" s="43"/>
      <c r="C2" s="43"/>
      <c r="D2" s="43"/>
      <c r="E2" s="43"/>
      <c r="F2" s="43"/>
      <c r="G2" s="43"/>
      <c r="H2" s="43"/>
      <c r="I2" s="44"/>
    </row>
    <row r="3" spans="1:9" ht="18">
      <c r="A3" s="42"/>
      <c r="B3" s="43"/>
      <c r="C3" s="43"/>
      <c r="D3" s="43"/>
      <c r="E3" s="43"/>
      <c r="F3" s="43"/>
      <c r="G3" s="43"/>
      <c r="H3" s="44"/>
      <c r="I3" s="17" t="s">
        <v>0</v>
      </c>
    </row>
    <row r="4" spans="1:9" ht="96.75" customHeight="1">
      <c r="A4" s="18" t="s">
        <v>1</v>
      </c>
      <c r="B4" s="18" t="s">
        <v>2</v>
      </c>
      <c r="C4" s="18" t="s">
        <v>3</v>
      </c>
      <c r="D4" s="18" t="s">
        <v>4</v>
      </c>
      <c r="E4" s="18" t="s">
        <v>135</v>
      </c>
      <c r="F4" s="18" t="s">
        <v>136</v>
      </c>
      <c r="G4" s="18" t="s">
        <v>137</v>
      </c>
      <c r="H4" s="18" t="s">
        <v>138</v>
      </c>
      <c r="I4" s="18" t="s">
        <v>139</v>
      </c>
    </row>
    <row r="5" spans="1:9" ht="15.75">
      <c r="A5" s="17" t="s">
        <v>5</v>
      </c>
      <c r="B5" s="19" t="s">
        <v>6</v>
      </c>
      <c r="C5" s="1"/>
      <c r="D5" s="1"/>
      <c r="E5" s="1"/>
      <c r="F5" s="1"/>
      <c r="G5" s="1"/>
      <c r="H5" s="1"/>
      <c r="I5" s="1"/>
    </row>
    <row r="6" spans="1:9" ht="15.75">
      <c r="A6" s="17" t="s">
        <v>7</v>
      </c>
      <c r="B6" s="19" t="s">
        <v>8</v>
      </c>
      <c r="C6" s="1"/>
      <c r="D6" s="1"/>
      <c r="E6" s="1"/>
      <c r="F6" s="1"/>
      <c r="G6" s="1"/>
      <c r="H6" s="1"/>
      <c r="I6" s="1"/>
    </row>
    <row r="7" spans="1:9" ht="15">
      <c r="A7" s="2" t="s">
        <v>9</v>
      </c>
      <c r="B7" s="3" t="s">
        <v>10</v>
      </c>
      <c r="C7" s="21">
        <v>30</v>
      </c>
      <c r="D7" s="21">
        <v>47900</v>
      </c>
      <c r="E7" s="22">
        <v>388612.2100441579</v>
      </c>
      <c r="F7" s="22">
        <v>390085.9196049443</v>
      </c>
      <c r="G7" s="22">
        <v>-1473.709560786374</v>
      </c>
      <c r="H7" s="22">
        <v>53283.34310473859</v>
      </c>
      <c r="I7" s="22">
        <v>51906.75974000069</v>
      </c>
    </row>
    <row r="8" spans="1:9" ht="15">
      <c r="A8" s="2" t="s">
        <v>11</v>
      </c>
      <c r="B8" s="3" t="s">
        <v>12</v>
      </c>
      <c r="C8" s="21">
        <v>40</v>
      </c>
      <c r="D8" s="21">
        <v>1797938</v>
      </c>
      <c r="E8" s="22">
        <v>352094.67216443084</v>
      </c>
      <c r="F8" s="22">
        <v>395920.09843110666</v>
      </c>
      <c r="G8" s="22">
        <v>-43825.426266675815</v>
      </c>
      <c r="H8" s="22">
        <v>443108.3345730552</v>
      </c>
      <c r="I8" s="22">
        <v>494144.9096971248</v>
      </c>
    </row>
    <row r="9" spans="1:9" ht="15">
      <c r="A9" s="2" t="s">
        <v>13</v>
      </c>
      <c r="B9" s="3" t="s">
        <v>14</v>
      </c>
      <c r="C9" s="21">
        <v>29</v>
      </c>
      <c r="D9" s="21">
        <v>702191</v>
      </c>
      <c r="E9" s="22">
        <v>15921.587483690411</v>
      </c>
      <c r="F9" s="22">
        <v>15961.764413123543</v>
      </c>
      <c r="G9" s="22">
        <v>-40.17692943313159</v>
      </c>
      <c r="H9" s="22">
        <v>100964.63397573624</v>
      </c>
      <c r="I9" s="22">
        <v>101793.84182780272</v>
      </c>
    </row>
    <row r="10" spans="1:9" ht="15">
      <c r="A10" s="2" t="s">
        <v>15</v>
      </c>
      <c r="B10" s="3" t="s">
        <v>16</v>
      </c>
      <c r="C10" s="21">
        <v>26</v>
      </c>
      <c r="D10" s="21">
        <v>991397</v>
      </c>
      <c r="E10" s="22">
        <v>17037.310958936243</v>
      </c>
      <c r="F10" s="22">
        <v>13885.225438226727</v>
      </c>
      <c r="G10" s="22">
        <v>3152.0855207095155</v>
      </c>
      <c r="H10" s="22">
        <v>100987.06310811582</v>
      </c>
      <c r="I10" s="22">
        <v>98890.26439608408</v>
      </c>
    </row>
    <row r="11" spans="1:9" ht="15">
      <c r="A11" s="2" t="s">
        <v>17</v>
      </c>
      <c r="B11" s="3" t="s">
        <v>18</v>
      </c>
      <c r="C11" s="21">
        <v>19</v>
      </c>
      <c r="D11" s="21">
        <v>358634</v>
      </c>
      <c r="E11" s="22">
        <v>18694.185902754223</v>
      </c>
      <c r="F11" s="22">
        <v>16141.061607868061</v>
      </c>
      <c r="G11" s="22">
        <v>2553.124294886162</v>
      </c>
      <c r="H11" s="22">
        <v>84129.51703778016</v>
      </c>
      <c r="I11" s="22">
        <v>83464.29794767305</v>
      </c>
    </row>
    <row r="12" spans="1:9" ht="15">
      <c r="A12" s="2" t="s">
        <v>19</v>
      </c>
      <c r="B12" s="3" t="s">
        <v>20</v>
      </c>
      <c r="C12" s="21">
        <v>28</v>
      </c>
      <c r="D12" s="21">
        <v>367453</v>
      </c>
      <c r="E12" s="22">
        <v>8173.921677274731</v>
      </c>
      <c r="F12" s="22">
        <v>4098.19237567265</v>
      </c>
      <c r="G12" s="22">
        <v>4075.7293016020813</v>
      </c>
      <c r="H12" s="22">
        <v>104679.15338111289</v>
      </c>
      <c r="I12" s="22">
        <v>102576.85598752796</v>
      </c>
    </row>
    <row r="13" spans="1:9" ht="15">
      <c r="A13" s="2" t="s">
        <v>21</v>
      </c>
      <c r="B13" s="3" t="s">
        <v>22</v>
      </c>
      <c r="C13" s="21">
        <v>17</v>
      </c>
      <c r="D13" s="21">
        <v>225742</v>
      </c>
      <c r="E13" s="22">
        <v>952.428282728576</v>
      </c>
      <c r="F13" s="22">
        <v>788.2254979940008</v>
      </c>
      <c r="G13" s="22">
        <v>164.2027847345753</v>
      </c>
      <c r="H13" s="22">
        <v>31032.813873165298</v>
      </c>
      <c r="I13" s="22">
        <v>30783.045122891952</v>
      </c>
    </row>
    <row r="14" spans="1:9" ht="15">
      <c r="A14" s="2" t="s">
        <v>23</v>
      </c>
      <c r="B14" s="3" t="s">
        <v>24</v>
      </c>
      <c r="C14" s="21">
        <v>14</v>
      </c>
      <c r="D14" s="21">
        <v>108713</v>
      </c>
      <c r="E14" s="22">
        <v>400.84584478532975</v>
      </c>
      <c r="F14" s="22">
        <v>93.17364671728956</v>
      </c>
      <c r="G14" s="22">
        <v>307.6721980680402</v>
      </c>
      <c r="H14" s="22">
        <v>10350.231548599424</v>
      </c>
      <c r="I14" s="22">
        <v>10178.175553548988</v>
      </c>
    </row>
    <row r="15" spans="1:9" ht="15">
      <c r="A15" s="2" t="s">
        <v>25</v>
      </c>
      <c r="B15" s="3" t="s">
        <v>26</v>
      </c>
      <c r="C15" s="21">
        <v>2</v>
      </c>
      <c r="D15" s="21">
        <v>25986</v>
      </c>
      <c r="E15" s="22">
        <v>86.52955949000005</v>
      </c>
      <c r="F15" s="22">
        <v>8.775774025000004</v>
      </c>
      <c r="G15" s="22">
        <v>77.75378546500005</v>
      </c>
      <c r="H15" s="22">
        <v>1599.8902590951066</v>
      </c>
      <c r="I15" s="22">
        <v>1533.988996665329</v>
      </c>
    </row>
    <row r="16" spans="1:9" ht="15">
      <c r="A16" s="2" t="s">
        <v>27</v>
      </c>
      <c r="B16" s="3" t="s">
        <v>28</v>
      </c>
      <c r="C16" s="21">
        <v>29</v>
      </c>
      <c r="D16" s="21">
        <v>218577</v>
      </c>
      <c r="E16" s="22">
        <v>444.1736563255681</v>
      </c>
      <c r="F16" s="22">
        <v>429.27243206</v>
      </c>
      <c r="G16" s="22">
        <v>14.90122426556809</v>
      </c>
      <c r="H16" s="22">
        <v>18987.40350588264</v>
      </c>
      <c r="I16" s="22">
        <v>18886.06644970197</v>
      </c>
    </row>
    <row r="17" spans="1:9" ht="15">
      <c r="A17" s="2" t="s">
        <v>29</v>
      </c>
      <c r="B17" s="3" t="s">
        <v>30</v>
      </c>
      <c r="C17" s="21">
        <v>20</v>
      </c>
      <c r="D17" s="21">
        <v>383428</v>
      </c>
      <c r="E17" s="22">
        <v>5109.907774764972</v>
      </c>
      <c r="F17" s="22">
        <v>2268.9509201950023</v>
      </c>
      <c r="G17" s="22">
        <v>2840.9568545699694</v>
      </c>
      <c r="H17" s="22">
        <v>85262.92524773897</v>
      </c>
      <c r="I17" s="22">
        <v>83646.22449878287</v>
      </c>
    </row>
    <row r="18" spans="1:9" ht="15">
      <c r="A18" s="2" t="s">
        <v>31</v>
      </c>
      <c r="B18" s="3" t="s">
        <v>32</v>
      </c>
      <c r="C18" s="21">
        <v>22</v>
      </c>
      <c r="D18" s="21">
        <v>484554</v>
      </c>
      <c r="E18" s="22">
        <v>962.162748530799</v>
      </c>
      <c r="F18" s="22">
        <v>1598.9638083779973</v>
      </c>
      <c r="G18" s="22">
        <v>-636.8010598471983</v>
      </c>
      <c r="H18" s="22">
        <v>61837.66463753741</v>
      </c>
      <c r="I18" s="22">
        <v>61911.50292878143</v>
      </c>
    </row>
    <row r="19" spans="1:9" ht="15">
      <c r="A19" s="2" t="s">
        <v>33</v>
      </c>
      <c r="B19" s="3" t="s">
        <v>34</v>
      </c>
      <c r="C19" s="21">
        <v>19</v>
      </c>
      <c r="D19" s="21">
        <v>171809</v>
      </c>
      <c r="E19" s="22">
        <v>6665.690163277504</v>
      </c>
      <c r="F19" s="22">
        <v>3460.497894045102</v>
      </c>
      <c r="G19" s="22">
        <v>3205.1922692324024</v>
      </c>
      <c r="H19" s="22">
        <v>78603.28184645787</v>
      </c>
      <c r="I19" s="22">
        <v>77407.93444248065</v>
      </c>
    </row>
    <row r="20" spans="1:9" ht="15">
      <c r="A20" s="2" t="s">
        <v>35</v>
      </c>
      <c r="B20" s="3" t="s">
        <v>36</v>
      </c>
      <c r="C20" s="21">
        <v>21</v>
      </c>
      <c r="D20" s="21">
        <v>104727</v>
      </c>
      <c r="E20" s="22">
        <v>238.20358795387892</v>
      </c>
      <c r="F20" s="22">
        <v>394.69677308920836</v>
      </c>
      <c r="G20" s="22">
        <v>-156.49318513532944</v>
      </c>
      <c r="H20" s="22">
        <v>8465.935533310989</v>
      </c>
      <c r="I20" s="22">
        <v>8491.231374142386</v>
      </c>
    </row>
    <row r="21" spans="1:9" ht="15">
      <c r="A21" s="2" t="s">
        <v>37</v>
      </c>
      <c r="B21" s="3" t="s">
        <v>38</v>
      </c>
      <c r="C21" s="21">
        <v>4</v>
      </c>
      <c r="D21" s="21">
        <v>32680</v>
      </c>
      <c r="E21" s="22">
        <v>64.803033744</v>
      </c>
      <c r="F21" s="22">
        <v>16.163936842</v>
      </c>
      <c r="G21" s="22">
        <v>48.639096902000006</v>
      </c>
      <c r="H21" s="22">
        <v>852.4973435670486</v>
      </c>
      <c r="I21" s="22">
        <v>815.3892042123547</v>
      </c>
    </row>
    <row r="22" spans="1:9" ht="15">
      <c r="A22" s="2" t="s">
        <v>39</v>
      </c>
      <c r="B22" s="3" t="s">
        <v>40</v>
      </c>
      <c r="C22" s="21">
        <v>7</v>
      </c>
      <c r="D22" s="21">
        <v>166681</v>
      </c>
      <c r="E22" s="22">
        <v>3789.5551556096398</v>
      </c>
      <c r="F22" s="22">
        <v>2036.7610644450033</v>
      </c>
      <c r="G22" s="22">
        <v>1752.7940911646365</v>
      </c>
      <c r="H22" s="22">
        <v>38179.73214176415</v>
      </c>
      <c r="I22" s="22">
        <v>37498.82581116028</v>
      </c>
    </row>
    <row r="23" spans="1:9" ht="30">
      <c r="A23" s="6" t="s">
        <v>41</v>
      </c>
      <c r="B23" s="20" t="s">
        <v>42</v>
      </c>
      <c r="C23" s="7">
        <v>327</v>
      </c>
      <c r="D23" s="7">
        <v>6188410</v>
      </c>
      <c r="E23" s="8">
        <v>819248.1880384546</v>
      </c>
      <c r="F23" s="8">
        <v>847187.7436187324</v>
      </c>
      <c r="G23" s="8">
        <v>-27939.5555802779</v>
      </c>
      <c r="H23" s="8">
        <v>1222324.4211176576</v>
      </c>
      <c r="I23" s="8">
        <v>1263929.3139785815</v>
      </c>
    </row>
    <row r="24" spans="1:9" ht="15">
      <c r="A24" s="1"/>
      <c r="B24" s="3" t="s">
        <v>41</v>
      </c>
      <c r="C24" s="9"/>
      <c r="D24" s="9"/>
      <c r="E24" s="10"/>
      <c r="F24" s="10"/>
      <c r="G24" s="10"/>
      <c r="H24" s="10"/>
      <c r="I24" s="10"/>
    </row>
    <row r="25" spans="1:9" ht="15.75">
      <c r="A25" s="17" t="s">
        <v>43</v>
      </c>
      <c r="B25" s="19" t="s">
        <v>44</v>
      </c>
      <c r="C25" s="9"/>
      <c r="D25" s="9"/>
      <c r="E25" s="10"/>
      <c r="F25" s="10"/>
      <c r="G25" s="10"/>
      <c r="H25" s="10"/>
      <c r="I25" s="10"/>
    </row>
    <row r="26" spans="1:9" ht="15">
      <c r="A26" s="2" t="s">
        <v>45</v>
      </c>
      <c r="B26" s="3" t="s">
        <v>46</v>
      </c>
      <c r="C26" s="21">
        <v>35</v>
      </c>
      <c r="D26" s="21">
        <v>9144004</v>
      </c>
      <c r="E26" s="22">
        <v>4096.656225725288</v>
      </c>
      <c r="F26" s="22">
        <v>2471.7491432990428</v>
      </c>
      <c r="G26" s="22">
        <v>1624.9070824262453</v>
      </c>
      <c r="H26" s="22">
        <v>148861.9695035388</v>
      </c>
      <c r="I26" s="22">
        <v>156974.12228278889</v>
      </c>
    </row>
    <row r="27" spans="1:9" ht="15">
      <c r="A27" s="2" t="s">
        <v>47</v>
      </c>
      <c r="B27" s="3" t="s">
        <v>48</v>
      </c>
      <c r="C27" s="21">
        <v>30</v>
      </c>
      <c r="D27" s="21">
        <v>9831790</v>
      </c>
      <c r="E27" s="22">
        <v>4232.817086717063</v>
      </c>
      <c r="F27" s="22">
        <v>2626.05678896483</v>
      </c>
      <c r="G27" s="22">
        <v>1606.7602977522329</v>
      </c>
      <c r="H27" s="22">
        <v>146316.78038504574</v>
      </c>
      <c r="I27" s="22">
        <v>154834.67701816166</v>
      </c>
    </row>
    <row r="28" spans="1:9" ht="15">
      <c r="A28" s="2" t="s">
        <v>49</v>
      </c>
      <c r="B28" s="3" t="s">
        <v>50</v>
      </c>
      <c r="C28" s="21">
        <v>27</v>
      </c>
      <c r="D28" s="21">
        <v>4690989</v>
      </c>
      <c r="E28" s="22">
        <v>1824.8390411732435</v>
      </c>
      <c r="F28" s="22">
        <v>1013.6045453222723</v>
      </c>
      <c r="G28" s="22">
        <v>811.2344958509711</v>
      </c>
      <c r="H28" s="22">
        <v>56764.120347658725</v>
      </c>
      <c r="I28" s="22">
        <v>59415.028542236774</v>
      </c>
    </row>
    <row r="29" spans="1:9" ht="15">
      <c r="A29" s="2" t="s">
        <v>51</v>
      </c>
      <c r="B29" s="3" t="s">
        <v>52</v>
      </c>
      <c r="C29" s="21">
        <v>26</v>
      </c>
      <c r="D29" s="21">
        <v>6419805</v>
      </c>
      <c r="E29" s="22">
        <v>3249.067874634111</v>
      </c>
      <c r="F29" s="22">
        <v>1797.9142254865237</v>
      </c>
      <c r="G29" s="22">
        <v>1451.1536491475872</v>
      </c>
      <c r="H29" s="22">
        <v>89022.7964019812</v>
      </c>
      <c r="I29" s="22">
        <v>92246.15424114754</v>
      </c>
    </row>
    <row r="30" spans="1:9" ht="15">
      <c r="A30" s="2" t="s">
        <v>53</v>
      </c>
      <c r="B30" s="3" t="s">
        <v>54</v>
      </c>
      <c r="C30" s="21">
        <v>23</v>
      </c>
      <c r="D30" s="21">
        <v>5103771</v>
      </c>
      <c r="E30" s="22">
        <v>2710.086467332596</v>
      </c>
      <c r="F30" s="22">
        <v>1212.0601143089116</v>
      </c>
      <c r="G30" s="22">
        <v>1498.0263530236844</v>
      </c>
      <c r="H30" s="22">
        <v>50967.13548252293</v>
      </c>
      <c r="I30" s="22">
        <v>52601.51805322404</v>
      </c>
    </row>
    <row r="31" spans="1:9" ht="15">
      <c r="A31" s="2" t="s">
        <v>55</v>
      </c>
      <c r="B31" s="3" t="s">
        <v>56</v>
      </c>
      <c r="C31" s="21">
        <v>6</v>
      </c>
      <c r="D31" s="21">
        <v>472109</v>
      </c>
      <c r="E31" s="22">
        <v>25.182428053000024</v>
      </c>
      <c r="F31" s="22">
        <v>65.99918264799999</v>
      </c>
      <c r="G31" s="22">
        <v>-40.81675459499996</v>
      </c>
      <c r="H31" s="22">
        <v>4114.5399420780495</v>
      </c>
      <c r="I31" s="22">
        <v>4387.328614463131</v>
      </c>
    </row>
    <row r="32" spans="1:9" ht="15">
      <c r="A32" s="2" t="s">
        <v>57</v>
      </c>
      <c r="B32" s="3" t="s">
        <v>58</v>
      </c>
      <c r="C32" s="21">
        <v>18</v>
      </c>
      <c r="D32" s="21">
        <v>4148361</v>
      </c>
      <c r="E32" s="22">
        <v>1014.0350701196985</v>
      </c>
      <c r="F32" s="22">
        <v>1435.0435847894914</v>
      </c>
      <c r="G32" s="22">
        <v>-421.00851466979293</v>
      </c>
      <c r="H32" s="22">
        <v>51199.75180826381</v>
      </c>
      <c r="I32" s="22">
        <v>55010.922506248426</v>
      </c>
    </row>
    <row r="33" spans="1:9" ht="15">
      <c r="A33" s="2" t="s">
        <v>59</v>
      </c>
      <c r="B33" s="3" t="s">
        <v>60</v>
      </c>
      <c r="C33" s="21">
        <v>22</v>
      </c>
      <c r="D33" s="21">
        <v>3479625</v>
      </c>
      <c r="E33" s="22">
        <v>2360.1747985399998</v>
      </c>
      <c r="F33" s="22">
        <v>893.6794431504477</v>
      </c>
      <c r="G33" s="22">
        <v>1466.495355389552</v>
      </c>
      <c r="H33" s="22">
        <v>49312.61720648422</v>
      </c>
      <c r="I33" s="22">
        <v>51167.783723503</v>
      </c>
    </row>
    <row r="34" spans="1:9" ht="15">
      <c r="A34" s="2" t="s">
        <v>61</v>
      </c>
      <c r="B34" s="3" t="s">
        <v>62</v>
      </c>
      <c r="C34" s="21">
        <v>100</v>
      </c>
      <c r="D34" s="21">
        <v>6507979</v>
      </c>
      <c r="E34" s="22">
        <v>3499.0343431198216</v>
      </c>
      <c r="F34" s="22">
        <v>1571.292997166489</v>
      </c>
      <c r="G34" s="22">
        <v>1927.7413459533327</v>
      </c>
      <c r="H34" s="22">
        <v>63912.71190438965</v>
      </c>
      <c r="I34" s="22">
        <v>66884.10764452443</v>
      </c>
    </row>
    <row r="35" spans="1:9" ht="15">
      <c r="A35" s="2" t="s">
        <v>63</v>
      </c>
      <c r="B35" s="3" t="s">
        <v>64</v>
      </c>
      <c r="C35" s="21">
        <v>43</v>
      </c>
      <c r="D35" s="21">
        <v>12184832</v>
      </c>
      <c r="E35" s="22">
        <v>1772.691907489594</v>
      </c>
      <c r="F35" s="22">
        <v>901.3711111207977</v>
      </c>
      <c r="G35" s="22">
        <v>871.3207963687964</v>
      </c>
      <c r="H35" s="22">
        <v>96565.34434531919</v>
      </c>
      <c r="I35" s="22">
        <v>101973.79707275987</v>
      </c>
    </row>
    <row r="36" spans="1:9" ht="15">
      <c r="A36" s="6" t="s">
        <v>41</v>
      </c>
      <c r="B36" s="6" t="s">
        <v>65</v>
      </c>
      <c r="C36" s="7">
        <v>330</v>
      </c>
      <c r="D36" s="7">
        <v>61983265</v>
      </c>
      <c r="E36" s="8">
        <v>24784.58524290441</v>
      </c>
      <c r="F36" s="8">
        <v>13988.771136256806</v>
      </c>
      <c r="G36" s="8">
        <v>10795.81410664761</v>
      </c>
      <c r="H36" s="8">
        <v>757037.7673272823</v>
      </c>
      <c r="I36" s="8">
        <v>795495.4396990577</v>
      </c>
    </row>
    <row r="37" spans="1:9" ht="15">
      <c r="A37" s="1"/>
      <c r="B37" s="3" t="s">
        <v>41</v>
      </c>
      <c r="C37" s="9"/>
      <c r="D37" s="9"/>
      <c r="E37" s="10"/>
      <c r="F37" s="10"/>
      <c r="G37" s="10"/>
      <c r="H37" s="10"/>
      <c r="I37" s="10"/>
    </row>
    <row r="38" spans="1:9" ht="15.75">
      <c r="A38" s="17" t="s">
        <v>66</v>
      </c>
      <c r="B38" s="19" t="s">
        <v>67</v>
      </c>
      <c r="C38" s="9"/>
      <c r="D38" s="9"/>
      <c r="E38" s="10"/>
      <c r="F38" s="10"/>
      <c r="G38" s="10"/>
      <c r="H38" s="10"/>
      <c r="I38" s="10"/>
    </row>
    <row r="39" spans="1:9" ht="15">
      <c r="A39" s="2" t="s">
        <v>68</v>
      </c>
      <c r="B39" s="3" t="s">
        <v>69</v>
      </c>
      <c r="C39" s="21">
        <v>22</v>
      </c>
      <c r="D39" s="21">
        <v>390996</v>
      </c>
      <c r="E39" s="22">
        <v>93.44902716244246</v>
      </c>
      <c r="F39" s="22">
        <v>362.764873726579</v>
      </c>
      <c r="G39" s="22">
        <v>-269.31584656413656</v>
      </c>
      <c r="H39" s="22">
        <v>12433.394759024537</v>
      </c>
      <c r="I39" s="22">
        <v>12695.98085024937</v>
      </c>
    </row>
    <row r="40" spans="1:9" ht="15">
      <c r="A40" s="2" t="s">
        <v>70</v>
      </c>
      <c r="B40" s="3" t="s">
        <v>71</v>
      </c>
      <c r="C40" s="21">
        <v>33</v>
      </c>
      <c r="D40" s="21">
        <v>5280352</v>
      </c>
      <c r="E40" s="22">
        <v>2562.0106348941044</v>
      </c>
      <c r="F40" s="22">
        <v>3744.3905812426965</v>
      </c>
      <c r="G40" s="22">
        <v>-1182.379946348592</v>
      </c>
      <c r="H40" s="22">
        <v>126575.14151726557</v>
      </c>
      <c r="I40" s="22">
        <v>133850.248239185</v>
      </c>
    </row>
    <row r="41" spans="1:9" ht="15">
      <c r="A41" s="2" t="s">
        <v>72</v>
      </c>
      <c r="B41" s="3" t="s">
        <v>73</v>
      </c>
      <c r="C41" s="21">
        <v>22</v>
      </c>
      <c r="D41" s="21">
        <v>2622231</v>
      </c>
      <c r="E41" s="22">
        <v>2640.2432805735843</v>
      </c>
      <c r="F41" s="22">
        <v>2285.5863188389994</v>
      </c>
      <c r="G41" s="22">
        <v>354.6569617345849</v>
      </c>
      <c r="H41" s="22">
        <v>93916.05028359852</v>
      </c>
      <c r="I41" s="22">
        <v>98466.89354270523</v>
      </c>
    </row>
    <row r="42" spans="1:9" ht="15">
      <c r="A42" s="2" t="s">
        <v>74</v>
      </c>
      <c r="B42" s="3" t="s">
        <v>75</v>
      </c>
      <c r="C42" s="21">
        <v>7</v>
      </c>
      <c r="D42" s="21">
        <v>613535</v>
      </c>
      <c r="E42" s="22">
        <v>326.6947011770003</v>
      </c>
      <c r="F42" s="22">
        <v>303.1218175137674</v>
      </c>
      <c r="G42" s="22">
        <v>23.572883663232915</v>
      </c>
      <c r="H42" s="22">
        <v>10852.821767190444</v>
      </c>
      <c r="I42" s="22">
        <v>13298.690448708574</v>
      </c>
    </row>
    <row r="43" spans="1:9" ht="15">
      <c r="A43" s="2" t="s">
        <v>76</v>
      </c>
      <c r="B43" s="3" t="s">
        <v>77</v>
      </c>
      <c r="C43" s="21">
        <v>25</v>
      </c>
      <c r="D43" s="21">
        <v>302989</v>
      </c>
      <c r="E43" s="22">
        <v>5361.5748882935</v>
      </c>
      <c r="F43" s="22">
        <v>5740.756243514603</v>
      </c>
      <c r="G43" s="22">
        <v>-379.1813552211024</v>
      </c>
      <c r="H43" s="22">
        <v>85360.39727157174</v>
      </c>
      <c r="I43" s="22">
        <v>87044.79120157157</v>
      </c>
    </row>
    <row r="44" spans="1:9" ht="15">
      <c r="A44" s="2" t="s">
        <v>78</v>
      </c>
      <c r="B44" s="3" t="s">
        <v>79</v>
      </c>
      <c r="C44" s="21">
        <v>23</v>
      </c>
      <c r="D44" s="21">
        <v>334284</v>
      </c>
      <c r="E44" s="22">
        <v>140.7669388704112</v>
      </c>
      <c r="F44" s="22">
        <v>694.001238636999</v>
      </c>
      <c r="G44" s="22">
        <v>-553.2342997665878</v>
      </c>
      <c r="H44" s="22">
        <v>13436.218860351937</v>
      </c>
      <c r="I44" s="22">
        <v>14172.681397698925</v>
      </c>
    </row>
    <row r="45" spans="1:9" ht="15">
      <c r="A45" s="6" t="s">
        <v>41</v>
      </c>
      <c r="B45" s="6" t="s">
        <v>80</v>
      </c>
      <c r="C45" s="7">
        <v>132</v>
      </c>
      <c r="D45" s="7">
        <v>9544387</v>
      </c>
      <c r="E45" s="8">
        <v>11124.739470971042</v>
      </c>
      <c r="F45" s="8">
        <v>13130.621073473645</v>
      </c>
      <c r="G45" s="8">
        <v>-2005.881602502601</v>
      </c>
      <c r="H45" s="8">
        <v>342574.0244590028</v>
      </c>
      <c r="I45" s="8">
        <v>359529.28568011866</v>
      </c>
    </row>
    <row r="46" spans="1:9" ht="15">
      <c r="A46" s="1"/>
      <c r="B46" s="3" t="s">
        <v>41</v>
      </c>
      <c r="C46" s="9"/>
      <c r="D46" s="9"/>
      <c r="E46" s="10"/>
      <c r="F46" s="10"/>
      <c r="G46" s="10"/>
      <c r="H46" s="10"/>
      <c r="I46" s="10"/>
    </row>
    <row r="47" spans="1:9" ht="15.75">
      <c r="A47" s="17" t="s">
        <v>81</v>
      </c>
      <c r="B47" s="19" t="s">
        <v>82</v>
      </c>
      <c r="C47" s="9"/>
      <c r="D47" s="9"/>
      <c r="E47" s="10"/>
      <c r="F47" s="10"/>
      <c r="G47" s="10"/>
      <c r="H47" s="10"/>
      <c r="I47" s="10"/>
    </row>
    <row r="48" spans="1:9" ht="15">
      <c r="A48" s="2" t="s">
        <v>83</v>
      </c>
      <c r="B48" s="3" t="s">
        <v>84</v>
      </c>
      <c r="C48" s="21">
        <v>24</v>
      </c>
      <c r="D48" s="21">
        <v>2544162</v>
      </c>
      <c r="E48" s="22">
        <v>187.20400233000055</v>
      </c>
      <c r="F48" s="22">
        <v>146.03089602900013</v>
      </c>
      <c r="G48" s="22">
        <v>41.173106301000416</v>
      </c>
      <c r="H48" s="22">
        <v>10088.250749768287</v>
      </c>
      <c r="I48" s="22">
        <v>10447.275469194281</v>
      </c>
    </row>
    <row r="49" spans="1:9" ht="15">
      <c r="A49" s="2" t="s">
        <v>85</v>
      </c>
      <c r="B49" s="3" t="s">
        <v>86</v>
      </c>
      <c r="C49" s="21">
        <v>9</v>
      </c>
      <c r="D49" s="21">
        <v>2892287</v>
      </c>
      <c r="E49" s="22">
        <v>61.5087369265824</v>
      </c>
      <c r="F49" s="22">
        <v>28.213272721806277</v>
      </c>
      <c r="G49" s="22">
        <v>33.295464204776124</v>
      </c>
      <c r="H49" s="22">
        <v>8552.335517202977</v>
      </c>
      <c r="I49" s="22">
        <v>8815.532707776729</v>
      </c>
    </row>
    <row r="50" spans="1:9" ht="15">
      <c r="A50" s="6" t="s">
        <v>41</v>
      </c>
      <c r="B50" s="6" t="s">
        <v>87</v>
      </c>
      <c r="C50" s="7">
        <v>33</v>
      </c>
      <c r="D50" s="7">
        <v>5436449</v>
      </c>
      <c r="E50" s="8">
        <v>248.71273925658295</v>
      </c>
      <c r="F50" s="8">
        <v>174.2441687508064</v>
      </c>
      <c r="G50" s="8">
        <v>74.46857050577654</v>
      </c>
      <c r="H50" s="8">
        <v>18640.586266971266</v>
      </c>
      <c r="I50" s="8">
        <v>19262.80817697101</v>
      </c>
    </row>
    <row r="51" spans="1:9" ht="15">
      <c r="A51" s="1"/>
      <c r="B51" s="3" t="s">
        <v>41</v>
      </c>
      <c r="C51" s="9"/>
      <c r="D51" s="9"/>
      <c r="E51" s="10"/>
      <c r="F51" s="10"/>
      <c r="G51" s="10"/>
      <c r="H51" s="10"/>
      <c r="I51" s="10"/>
    </row>
    <row r="52" spans="1:9" ht="15.75">
      <c r="A52" s="17" t="s">
        <v>88</v>
      </c>
      <c r="B52" s="19" t="s">
        <v>89</v>
      </c>
      <c r="C52" s="9"/>
      <c r="D52" s="9"/>
      <c r="E52" s="10"/>
      <c r="F52" s="10"/>
      <c r="G52" s="10"/>
      <c r="H52" s="10"/>
      <c r="I52" s="10"/>
    </row>
    <row r="53" spans="1:9" ht="15">
      <c r="A53" s="2" t="s">
        <v>90</v>
      </c>
      <c r="B53" s="3" t="s">
        <v>91</v>
      </c>
      <c r="C53" s="21">
        <v>32</v>
      </c>
      <c r="D53" s="21">
        <v>476834</v>
      </c>
      <c r="E53" s="22">
        <v>814.4112222424428</v>
      </c>
      <c r="F53" s="22">
        <v>302.9308546793932</v>
      </c>
      <c r="G53" s="22">
        <v>511.48036756304964</v>
      </c>
      <c r="H53" s="22">
        <v>7930.482017996546</v>
      </c>
      <c r="I53" s="22">
        <v>8210.09786958245</v>
      </c>
    </row>
    <row r="54" spans="1:9" ht="15">
      <c r="A54" s="2" t="s">
        <v>92</v>
      </c>
      <c r="B54" s="3" t="s">
        <v>93</v>
      </c>
      <c r="C54" s="21">
        <v>11</v>
      </c>
      <c r="D54" s="21">
        <v>492753</v>
      </c>
      <c r="E54" s="22">
        <v>1595.9467964799999</v>
      </c>
      <c r="F54" s="22">
        <v>112.615993452</v>
      </c>
      <c r="G54" s="22">
        <v>1483.330803028</v>
      </c>
      <c r="H54" s="22">
        <v>7926.115531108139</v>
      </c>
      <c r="I54" s="22">
        <v>6478.372211192461</v>
      </c>
    </row>
    <row r="55" spans="1:9" ht="15">
      <c r="A55" s="2" t="s">
        <v>94</v>
      </c>
      <c r="B55" s="3" t="s">
        <v>95</v>
      </c>
      <c r="C55" s="21">
        <v>76</v>
      </c>
      <c r="D55" s="21">
        <v>1766536</v>
      </c>
      <c r="E55" s="22">
        <v>24127.7116025226</v>
      </c>
      <c r="F55" s="22">
        <v>7784.206009282992</v>
      </c>
      <c r="G55" s="22">
        <v>16343.505593239606</v>
      </c>
      <c r="H55" s="22">
        <v>180707.27894529738</v>
      </c>
      <c r="I55" s="22">
        <v>187103.84629971968</v>
      </c>
    </row>
    <row r="56" spans="1:9" ht="15">
      <c r="A56" s="2" t="s">
        <v>96</v>
      </c>
      <c r="B56" s="3" t="s">
        <v>97</v>
      </c>
      <c r="C56" s="21">
        <v>27</v>
      </c>
      <c r="D56" s="21">
        <v>174580</v>
      </c>
      <c r="E56" s="22">
        <v>200.9700351450001</v>
      </c>
      <c r="F56" s="22">
        <v>90.76533183200007</v>
      </c>
      <c r="G56" s="22">
        <v>110.20470331300004</v>
      </c>
      <c r="H56" s="22">
        <v>2724.1098952455463</v>
      </c>
      <c r="I56" s="22">
        <v>2911.163937156642</v>
      </c>
    </row>
    <row r="57" spans="1:9" ht="15">
      <c r="A57" s="6" t="s">
        <v>41</v>
      </c>
      <c r="B57" s="6" t="s">
        <v>98</v>
      </c>
      <c r="C57" s="7">
        <v>146</v>
      </c>
      <c r="D57" s="7">
        <v>2910703</v>
      </c>
      <c r="E57" s="8">
        <v>26739.039656390043</v>
      </c>
      <c r="F57" s="8">
        <v>8290.518189246386</v>
      </c>
      <c r="G57" s="8">
        <v>18448.521467143655</v>
      </c>
      <c r="H57" s="8">
        <v>199287.98638964762</v>
      </c>
      <c r="I57" s="8">
        <v>204703.48031765124</v>
      </c>
    </row>
    <row r="58" spans="1:9" ht="15">
      <c r="A58" s="1"/>
      <c r="B58" s="3" t="s">
        <v>41</v>
      </c>
      <c r="C58" s="9"/>
      <c r="D58" s="9"/>
      <c r="E58" s="10"/>
      <c r="F58" s="10"/>
      <c r="G58" s="10"/>
      <c r="H58" s="10"/>
      <c r="I58" s="10"/>
    </row>
    <row r="59" spans="1:9" ht="15">
      <c r="A59" s="11" t="s">
        <v>41</v>
      </c>
      <c r="B59" s="11" t="s">
        <v>99</v>
      </c>
      <c r="C59" s="12">
        <v>968</v>
      </c>
      <c r="D59" s="12">
        <v>86063214</v>
      </c>
      <c r="E59" s="13">
        <v>882145.2651479767</v>
      </c>
      <c r="F59" s="13">
        <v>882771.89818646</v>
      </c>
      <c r="G59" s="13">
        <v>-626.6330384834619</v>
      </c>
      <c r="H59" s="13">
        <v>2539864.785560562</v>
      </c>
      <c r="I59" s="13">
        <v>2642920.32785238</v>
      </c>
    </row>
    <row r="60" spans="1:9" ht="15">
      <c r="A60" s="1"/>
      <c r="B60" s="3" t="s">
        <v>41</v>
      </c>
      <c r="C60" s="9"/>
      <c r="D60" s="9"/>
      <c r="E60" s="10"/>
      <c r="F60" s="10"/>
      <c r="G60" s="10"/>
      <c r="H60" s="10"/>
      <c r="I60" s="10"/>
    </row>
    <row r="61" spans="1:9" ht="15.75">
      <c r="A61" s="17" t="s">
        <v>100</v>
      </c>
      <c r="B61" s="19" t="s">
        <v>101</v>
      </c>
      <c r="C61" s="9"/>
      <c r="D61" s="9"/>
      <c r="E61" s="10"/>
      <c r="F61" s="10"/>
      <c r="G61" s="10"/>
      <c r="H61" s="10"/>
      <c r="I61" s="10"/>
    </row>
    <row r="62" spans="1:9" ht="15.75">
      <c r="A62" s="17" t="s">
        <v>7</v>
      </c>
      <c r="B62" s="19" t="s">
        <v>8</v>
      </c>
      <c r="C62" s="9"/>
      <c r="D62" s="9"/>
      <c r="E62" s="10"/>
      <c r="F62" s="10"/>
      <c r="G62" s="10"/>
      <c r="H62" s="10"/>
      <c r="I62" s="10"/>
    </row>
    <row r="63" spans="1:9" ht="15">
      <c r="A63" s="2" t="s">
        <v>102</v>
      </c>
      <c r="B63" s="3" t="s">
        <v>103</v>
      </c>
      <c r="C63" s="21">
        <v>739</v>
      </c>
      <c r="D63" s="21">
        <v>852511</v>
      </c>
      <c r="E63" s="22">
        <v>105.26078638700028</v>
      </c>
      <c r="F63" s="22">
        <v>236.76978651399986</v>
      </c>
      <c r="G63" s="22">
        <v>-131.50900012699958</v>
      </c>
      <c r="H63" s="22">
        <v>140310.25100166543</v>
      </c>
      <c r="I63" s="22">
        <v>140166.72181772703</v>
      </c>
    </row>
    <row r="64" spans="1:9" ht="15">
      <c r="A64" s="2" t="s">
        <v>104</v>
      </c>
      <c r="B64" s="3" t="s">
        <v>133</v>
      </c>
      <c r="C64" s="21">
        <v>30</v>
      </c>
      <c r="D64" s="21">
        <v>117903</v>
      </c>
      <c r="E64" s="22">
        <v>37.29876457099999</v>
      </c>
      <c r="F64" s="22">
        <v>95.60002000000168</v>
      </c>
      <c r="G64" s="22">
        <v>-58.301255429001685</v>
      </c>
      <c r="H64" s="22">
        <v>4646.641431974158</v>
      </c>
      <c r="I64" s="22">
        <v>4730.027719315973</v>
      </c>
    </row>
    <row r="65" spans="1:9" ht="15">
      <c r="A65" s="2" t="s">
        <v>105</v>
      </c>
      <c r="B65" s="3" t="s">
        <v>106</v>
      </c>
      <c r="C65" s="21">
        <v>9</v>
      </c>
      <c r="D65" s="21">
        <v>89</v>
      </c>
      <c r="E65" s="22">
        <v>0</v>
      </c>
      <c r="F65" s="22">
        <v>0</v>
      </c>
      <c r="G65" s="22">
        <v>0</v>
      </c>
      <c r="H65" s="22">
        <v>2404.3565717345846</v>
      </c>
      <c r="I65" s="22">
        <v>2400.790032740899</v>
      </c>
    </row>
    <row r="66" spans="1:9" ht="15">
      <c r="A66" s="2" t="s">
        <v>107</v>
      </c>
      <c r="B66" s="3" t="s">
        <v>108</v>
      </c>
      <c r="C66" s="21">
        <v>33</v>
      </c>
      <c r="D66" s="21">
        <v>83390</v>
      </c>
      <c r="E66" s="22">
        <v>0</v>
      </c>
      <c r="F66" s="22">
        <v>0</v>
      </c>
      <c r="G66" s="22">
        <v>0</v>
      </c>
      <c r="H66" s="22">
        <v>3507.7990641376705</v>
      </c>
      <c r="I66" s="22">
        <v>3674.8481311971545</v>
      </c>
    </row>
    <row r="67" spans="1:9" ht="15">
      <c r="A67" s="6" t="s">
        <v>41</v>
      </c>
      <c r="B67" s="6" t="s">
        <v>109</v>
      </c>
      <c r="C67" s="7">
        <v>811</v>
      </c>
      <c r="D67" s="7">
        <v>1053893</v>
      </c>
      <c r="E67" s="8">
        <v>142.55955095800027</v>
      </c>
      <c r="F67" s="8">
        <v>332.36980651400154</v>
      </c>
      <c r="G67" s="8">
        <v>-189.81025555600127</v>
      </c>
      <c r="H67" s="8">
        <v>150869.04806951186</v>
      </c>
      <c r="I67" s="8">
        <v>150972.38770098105</v>
      </c>
    </row>
    <row r="68" spans="1:9" ht="15">
      <c r="A68" s="1"/>
      <c r="B68" s="3" t="s">
        <v>41</v>
      </c>
      <c r="C68" s="9"/>
      <c r="D68" s="9"/>
      <c r="E68" s="10"/>
      <c r="F68" s="10"/>
      <c r="G68" s="10"/>
      <c r="H68" s="10"/>
      <c r="I68" s="10"/>
    </row>
    <row r="69" spans="1:9" ht="15.75">
      <c r="A69" s="17" t="s">
        <v>43</v>
      </c>
      <c r="B69" s="19" t="s">
        <v>44</v>
      </c>
      <c r="C69" s="9"/>
      <c r="D69" s="9"/>
      <c r="E69" s="10"/>
      <c r="F69" s="10"/>
      <c r="G69" s="10"/>
      <c r="H69" s="10"/>
      <c r="I69" s="10"/>
    </row>
    <row r="70" spans="1:9" ht="15">
      <c r="A70" s="2" t="s">
        <v>102</v>
      </c>
      <c r="B70" s="3" t="s">
        <v>64</v>
      </c>
      <c r="C70" s="21">
        <v>25</v>
      </c>
      <c r="D70" s="21">
        <v>471720</v>
      </c>
      <c r="E70" s="22">
        <v>0</v>
      </c>
      <c r="F70" s="22">
        <v>31.17273680900007</v>
      </c>
      <c r="G70" s="22">
        <v>-31.17273680900007</v>
      </c>
      <c r="H70" s="22">
        <v>4156.620927500464</v>
      </c>
      <c r="I70" s="22">
        <v>4399.147853574961</v>
      </c>
    </row>
    <row r="71" spans="1:9" ht="15">
      <c r="A71" s="2" t="s">
        <v>104</v>
      </c>
      <c r="B71" s="3" t="s">
        <v>110</v>
      </c>
      <c r="C71" s="21">
        <v>90</v>
      </c>
      <c r="D71" s="21">
        <v>1243396</v>
      </c>
      <c r="E71" s="22">
        <v>0</v>
      </c>
      <c r="F71" s="22">
        <v>34.785630801000025</v>
      </c>
      <c r="G71" s="22">
        <v>-34.785630801000025</v>
      </c>
      <c r="H71" s="22">
        <v>27614.347887188043</v>
      </c>
      <c r="I71" s="22">
        <v>29305.995837513117</v>
      </c>
    </row>
    <row r="72" spans="1:9" ht="15">
      <c r="A72" s="6" t="s">
        <v>41</v>
      </c>
      <c r="B72" s="6" t="s">
        <v>111</v>
      </c>
      <c r="C72" s="7">
        <v>115</v>
      </c>
      <c r="D72" s="7">
        <v>1715116</v>
      </c>
      <c r="E72" s="8">
        <v>0</v>
      </c>
      <c r="F72" s="8">
        <v>65.9583676100001</v>
      </c>
      <c r="G72" s="8">
        <v>-65.9583676100001</v>
      </c>
      <c r="H72" s="8">
        <v>31770.96881468851</v>
      </c>
      <c r="I72" s="8">
        <v>33705.14369108808</v>
      </c>
    </row>
    <row r="73" spans="1:9" ht="15">
      <c r="A73" s="1"/>
      <c r="B73" s="2" t="s">
        <v>41</v>
      </c>
      <c r="C73" s="9"/>
      <c r="D73" s="9"/>
      <c r="E73" s="10"/>
      <c r="F73" s="10"/>
      <c r="G73" s="10"/>
      <c r="H73" s="10"/>
      <c r="I73" s="10"/>
    </row>
    <row r="74" spans="1:9" ht="15">
      <c r="A74" s="2" t="s">
        <v>66</v>
      </c>
      <c r="B74" s="3" t="s">
        <v>89</v>
      </c>
      <c r="C74" s="21">
        <v>0</v>
      </c>
      <c r="D74" s="21">
        <v>0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</row>
    <row r="75" spans="1:9" ht="15">
      <c r="A75" s="1"/>
      <c r="B75" s="1"/>
      <c r="C75" s="9"/>
      <c r="D75" s="9"/>
      <c r="E75" s="5"/>
      <c r="F75" s="5"/>
      <c r="G75" s="10"/>
      <c r="H75" s="10"/>
      <c r="I75" s="10"/>
    </row>
    <row r="76" spans="1:9" ht="15">
      <c r="A76" s="11" t="s">
        <v>41</v>
      </c>
      <c r="B76" s="11" t="s">
        <v>112</v>
      </c>
      <c r="C76" s="12">
        <v>926</v>
      </c>
      <c r="D76" s="12">
        <v>2769009</v>
      </c>
      <c r="E76" s="13">
        <v>142.55955095800027</v>
      </c>
      <c r="F76" s="13">
        <v>398.32817412400163</v>
      </c>
      <c r="G76" s="13">
        <v>-255.76862316600136</v>
      </c>
      <c r="H76" s="13">
        <v>182640.01688420036</v>
      </c>
      <c r="I76" s="13">
        <v>184677.53139206913</v>
      </c>
    </row>
    <row r="77" spans="1:9" ht="15">
      <c r="A77" s="1"/>
      <c r="B77" s="3" t="s">
        <v>41</v>
      </c>
      <c r="C77" s="9"/>
      <c r="D77" s="9"/>
      <c r="E77" s="10"/>
      <c r="F77" s="10"/>
      <c r="G77" s="10"/>
      <c r="H77" s="10"/>
      <c r="I77" s="10"/>
    </row>
    <row r="78" spans="1:9" ht="15.75">
      <c r="A78" s="17" t="s">
        <v>113</v>
      </c>
      <c r="B78" s="19" t="s">
        <v>114</v>
      </c>
      <c r="C78" s="9"/>
      <c r="D78" s="9"/>
      <c r="E78" s="10"/>
      <c r="F78" s="10"/>
      <c r="G78" s="10"/>
      <c r="H78" s="10"/>
      <c r="I78" s="10"/>
    </row>
    <row r="79" spans="1:9" ht="15">
      <c r="A79" s="2" t="s">
        <v>7</v>
      </c>
      <c r="B79" s="3" t="s">
        <v>8</v>
      </c>
      <c r="C79" s="21">
        <v>23</v>
      </c>
      <c r="D79" s="21">
        <v>3938</v>
      </c>
      <c r="E79" s="22">
        <v>0.02224193600000035</v>
      </c>
      <c r="F79" s="22">
        <v>1103.1425437789999</v>
      </c>
      <c r="G79" s="22">
        <v>-1103.1203018429999</v>
      </c>
      <c r="H79" s="22">
        <v>432.5918527800435</v>
      </c>
      <c r="I79" s="22">
        <v>1040.4536855592708</v>
      </c>
    </row>
    <row r="80" spans="1:9" ht="15">
      <c r="A80" s="1"/>
      <c r="B80" s="1"/>
      <c r="C80" s="9"/>
      <c r="D80" s="9"/>
      <c r="E80" s="10"/>
      <c r="F80" s="10"/>
      <c r="G80" s="10"/>
      <c r="H80" s="10"/>
      <c r="I80" s="10"/>
    </row>
    <row r="81" spans="1:9" ht="15">
      <c r="A81" s="2" t="s">
        <v>43</v>
      </c>
      <c r="B81" s="3" t="s">
        <v>44</v>
      </c>
      <c r="C81" s="21">
        <v>0</v>
      </c>
      <c r="D81" s="21">
        <v>0</v>
      </c>
      <c r="E81" s="22">
        <v>0</v>
      </c>
      <c r="F81" s="22">
        <v>0</v>
      </c>
      <c r="G81" s="16">
        <v>0</v>
      </c>
      <c r="H81" s="22">
        <v>0</v>
      </c>
      <c r="I81" s="22">
        <v>0</v>
      </c>
    </row>
    <row r="82" spans="1:9" ht="15">
      <c r="A82" s="1"/>
      <c r="B82" s="1"/>
      <c r="C82" s="9"/>
      <c r="D82" s="9"/>
      <c r="E82" s="10"/>
      <c r="F82" s="10"/>
      <c r="G82" s="10"/>
      <c r="H82" s="10"/>
      <c r="I82" s="10"/>
    </row>
    <row r="83" spans="1:9" ht="15">
      <c r="A83" s="2" t="s">
        <v>66</v>
      </c>
      <c r="B83" s="3" t="s">
        <v>89</v>
      </c>
      <c r="C83" s="21">
        <v>0</v>
      </c>
      <c r="D83" s="21">
        <v>0</v>
      </c>
      <c r="E83" s="22">
        <v>0</v>
      </c>
      <c r="F83" s="22">
        <v>0</v>
      </c>
      <c r="G83" s="22">
        <v>0</v>
      </c>
      <c r="H83" s="22">
        <v>0</v>
      </c>
      <c r="I83" s="22">
        <v>0</v>
      </c>
    </row>
    <row r="84" spans="1:9" ht="15">
      <c r="A84" s="1"/>
      <c r="B84" s="1"/>
      <c r="C84" s="9"/>
      <c r="D84" s="9"/>
      <c r="E84" s="10"/>
      <c r="F84" s="10"/>
      <c r="G84" s="10"/>
      <c r="H84" s="10"/>
      <c r="I84" s="10"/>
    </row>
    <row r="85" spans="1:9" ht="15">
      <c r="A85" s="11" t="s">
        <v>41</v>
      </c>
      <c r="B85" s="11" t="s">
        <v>115</v>
      </c>
      <c r="C85" s="12">
        <v>23</v>
      </c>
      <c r="D85" s="12">
        <v>3938</v>
      </c>
      <c r="E85" s="13">
        <v>0.02224193600000035</v>
      </c>
      <c r="F85" s="13">
        <v>1103.1425437789999</v>
      </c>
      <c r="G85" s="13">
        <v>-1103.1203018429999</v>
      </c>
      <c r="H85" s="13">
        <v>432.5918527800435</v>
      </c>
      <c r="I85" s="13">
        <v>1040.4536855592708</v>
      </c>
    </row>
    <row r="86" spans="1:9" ht="15">
      <c r="A86" s="1"/>
      <c r="B86" s="2" t="s">
        <v>41</v>
      </c>
      <c r="C86" s="9"/>
      <c r="D86" s="9"/>
      <c r="E86" s="10"/>
      <c r="F86" s="10"/>
      <c r="G86" s="10"/>
      <c r="H86" s="10"/>
      <c r="I86" s="10"/>
    </row>
    <row r="87" spans="1:9" ht="15">
      <c r="A87" s="11" t="s">
        <v>41</v>
      </c>
      <c r="B87" s="11" t="s">
        <v>116</v>
      </c>
      <c r="C87" s="12">
        <v>1917</v>
      </c>
      <c r="D87" s="12">
        <v>88836161</v>
      </c>
      <c r="E87" s="13">
        <v>882287.8469408706</v>
      </c>
      <c r="F87" s="13">
        <v>884273.368904363</v>
      </c>
      <c r="G87" s="13">
        <v>-1985.521963492463</v>
      </c>
      <c r="H87" s="13">
        <v>2722937.394297542</v>
      </c>
      <c r="I87" s="13">
        <v>2828638.3129300084</v>
      </c>
    </row>
    <row r="88" spans="1:9" ht="15">
      <c r="A88" s="1"/>
      <c r="B88" s="2" t="s">
        <v>41</v>
      </c>
      <c r="C88" s="9"/>
      <c r="D88" s="9"/>
      <c r="E88" s="10"/>
      <c r="F88" s="10"/>
      <c r="G88" s="10"/>
      <c r="H88" s="10"/>
      <c r="I88" s="10"/>
    </row>
    <row r="89" spans="1:9" ht="15">
      <c r="A89" s="1"/>
      <c r="B89" s="3" t="s">
        <v>117</v>
      </c>
      <c r="C89" s="4" t="s">
        <v>140</v>
      </c>
      <c r="D89" s="4">
        <v>611646</v>
      </c>
      <c r="E89" s="5">
        <v>1102.0683822160008</v>
      </c>
      <c r="F89" s="5">
        <v>168.67242725859546</v>
      </c>
      <c r="G89" s="5">
        <v>933.3959549574054</v>
      </c>
      <c r="H89" s="5">
        <v>13174.794734569758</v>
      </c>
      <c r="I89" s="5">
        <v>12939.299328133657</v>
      </c>
    </row>
    <row r="90" spans="7:8" ht="15">
      <c r="G90" s="37"/>
      <c r="H90" s="14" t="s">
        <v>152</v>
      </c>
    </row>
    <row r="91" spans="1:9" ht="15">
      <c r="A91" s="15" t="s">
        <v>118</v>
      </c>
      <c r="B91" s="45" t="s">
        <v>119</v>
      </c>
      <c r="C91" s="45"/>
      <c r="D91" s="45"/>
      <c r="E91" s="45"/>
      <c r="F91" s="45"/>
      <c r="G91" s="45"/>
      <c r="H91" s="45"/>
      <c r="I91" s="45"/>
    </row>
    <row r="92" spans="2:9" ht="15" customHeight="1">
      <c r="B92" s="45" t="s">
        <v>141</v>
      </c>
      <c r="C92" s="45"/>
      <c r="D92" s="45"/>
      <c r="E92" s="45"/>
      <c r="F92" s="45"/>
      <c r="G92" s="45"/>
      <c r="H92" s="45"/>
      <c r="I92" s="45"/>
    </row>
  </sheetData>
  <mergeCells count="5">
    <mergeCell ref="A2:I2"/>
    <mergeCell ref="A3:H3"/>
    <mergeCell ref="B91:I91"/>
    <mergeCell ref="A1:I1"/>
    <mergeCell ref="B92:I9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9" r:id="rId4"/>
  <drawing r:id="rId3"/>
  <legacyDrawing r:id="rId2"/>
  <oleObjects>
    <mc:AlternateContent xmlns:mc="http://schemas.openxmlformats.org/markup-compatibility/2006">
      <mc:Choice Requires="x14">
        <oleObject progId="Word.Picture.8" shapeId="1025" r:id="rId1">
          <objectPr r:id="rId5">
            <anchor>
              <from>
                <xdr:col>3</xdr:col>
                <xdr:colOff>971550</xdr:colOff>
                <xdr:row>0</xdr:row>
                <xdr:rowOff>66675</xdr:rowOff>
              </from>
              <to>
                <xdr:col>4</xdr:col>
                <xdr:colOff>514350</xdr:colOff>
                <xdr:row>0</xdr:row>
                <xdr:rowOff>685800</xdr:rowOff>
              </to>
            </anchor>
          </objectPr>
        </oleObject>
      </mc:Choice>
      <mc:Fallback>
        <oleObject progId="Word.Picture.8" shapeId="1025" r:id="rId1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008F38-9CEA-4EC2-BCD5-12981AFA8E82}">
  <sheetPr>
    <pageSetUpPr fitToPage="1"/>
  </sheetPr>
  <dimension ref="A5:G36"/>
  <sheetViews>
    <sheetView workbookViewId="0" topLeftCell="A1">
      <selection activeCell="A4" sqref="A4"/>
    </sheetView>
  </sheetViews>
  <sheetFormatPr defaultColWidth="9.140625" defaultRowHeight="15"/>
  <cols>
    <col min="1" max="1" width="37.57421875" style="0" customWidth="1"/>
    <col min="2" max="2" width="9.57421875" style="0" customWidth="1"/>
    <col min="3" max="3" width="10.00390625" style="0" customWidth="1"/>
    <col min="4" max="4" width="9.57421875" style="0" customWidth="1"/>
    <col min="5" max="5" width="10.421875" style="0" customWidth="1"/>
    <col min="6" max="6" width="8.7109375" style="0" customWidth="1"/>
    <col min="7" max="7" width="11.140625" style="0" customWidth="1"/>
  </cols>
  <sheetData>
    <row r="5" ht="15">
      <c r="A5" s="14" t="s">
        <v>142</v>
      </c>
    </row>
    <row r="6" spans="1:6" ht="15">
      <c r="A6" s="14"/>
      <c r="F6" s="23" t="s">
        <v>123</v>
      </c>
    </row>
    <row r="7" spans="1:7" ht="15">
      <c r="A7" s="24"/>
      <c r="B7" s="52" t="s">
        <v>120</v>
      </c>
      <c r="C7" s="52"/>
      <c r="D7" s="52" t="s">
        <v>121</v>
      </c>
      <c r="E7" s="52"/>
      <c r="F7" s="52" t="s">
        <v>122</v>
      </c>
      <c r="G7" s="52"/>
    </row>
    <row r="8" spans="1:7" ht="45">
      <c r="A8" s="25"/>
      <c r="B8" s="26" t="s">
        <v>124</v>
      </c>
      <c r="C8" s="26" t="s">
        <v>125</v>
      </c>
      <c r="D8" s="26" t="s">
        <v>124</v>
      </c>
      <c r="E8" s="26" t="s">
        <v>125</v>
      </c>
      <c r="F8" s="26" t="s">
        <v>124</v>
      </c>
      <c r="G8" s="26" t="s">
        <v>125</v>
      </c>
    </row>
    <row r="9" spans="1:7" ht="15">
      <c r="A9" s="27" t="s">
        <v>126</v>
      </c>
      <c r="B9" s="24"/>
      <c r="C9" s="24"/>
      <c r="D9" s="24"/>
      <c r="E9" s="24"/>
      <c r="F9" s="24"/>
      <c r="G9" s="24"/>
    </row>
    <row r="10" spans="1:7" ht="15">
      <c r="A10" s="24" t="s">
        <v>103</v>
      </c>
      <c r="B10" s="38">
        <v>0</v>
      </c>
      <c r="C10" s="38">
        <v>0</v>
      </c>
      <c r="D10" s="24">
        <v>1</v>
      </c>
      <c r="E10" s="24">
        <v>105</v>
      </c>
      <c r="F10" s="28">
        <f>B10+D10</f>
        <v>1</v>
      </c>
      <c r="G10" s="28">
        <f>C10+E10</f>
        <v>105</v>
      </c>
    </row>
    <row r="11" spans="1:7" ht="15">
      <c r="A11" s="24" t="s">
        <v>143</v>
      </c>
      <c r="B11" s="38">
        <v>0</v>
      </c>
      <c r="C11" s="38">
        <v>0</v>
      </c>
      <c r="D11" s="24">
        <v>1</v>
      </c>
      <c r="E11" s="24">
        <v>37</v>
      </c>
      <c r="F11" s="28">
        <f aca="true" t="shared" si="0" ref="F11:G11">B11+D11</f>
        <v>1</v>
      </c>
      <c r="G11" s="28">
        <f t="shared" si="0"/>
        <v>37</v>
      </c>
    </row>
    <row r="12" spans="1:7" ht="15">
      <c r="A12" s="27" t="s">
        <v>127</v>
      </c>
      <c r="B12" s="29">
        <f aca="true" t="shared" si="1" ref="B12:G12">SUM(B10:B11)</f>
        <v>0</v>
      </c>
      <c r="C12" s="29">
        <f t="shared" si="1"/>
        <v>0</v>
      </c>
      <c r="D12" s="30">
        <f t="shared" si="1"/>
        <v>2</v>
      </c>
      <c r="E12" s="30">
        <f t="shared" si="1"/>
        <v>142</v>
      </c>
      <c r="F12" s="30">
        <f t="shared" si="1"/>
        <v>2</v>
      </c>
      <c r="G12" s="29">
        <f t="shared" si="1"/>
        <v>142</v>
      </c>
    </row>
    <row r="13" spans="1:7" ht="15">
      <c r="A13" s="27" t="s">
        <v>128</v>
      </c>
      <c r="B13" s="24"/>
      <c r="C13" s="24"/>
      <c r="D13" s="24"/>
      <c r="E13" s="24"/>
      <c r="F13" s="24"/>
      <c r="G13" s="24"/>
    </row>
    <row r="14" spans="1:7" ht="15">
      <c r="A14" s="24" t="s">
        <v>54</v>
      </c>
      <c r="B14" s="24">
        <v>2</v>
      </c>
      <c r="C14" s="24">
        <v>699</v>
      </c>
      <c r="D14" s="38">
        <v>0</v>
      </c>
      <c r="E14" s="38">
        <v>0</v>
      </c>
      <c r="F14" s="28">
        <f>B14+D14</f>
        <v>2</v>
      </c>
      <c r="G14" s="28">
        <f aca="true" t="shared" si="2" ref="G14:G15">C14+E14</f>
        <v>699</v>
      </c>
    </row>
    <row r="15" spans="1:7" ht="15">
      <c r="A15" s="31" t="s">
        <v>129</v>
      </c>
      <c r="B15" s="24">
        <v>1</v>
      </c>
      <c r="C15" s="24">
        <v>1715</v>
      </c>
      <c r="D15" s="38">
        <v>0</v>
      </c>
      <c r="E15" s="38">
        <v>0</v>
      </c>
      <c r="F15" s="28">
        <f>B15+D15</f>
        <v>1</v>
      </c>
      <c r="G15" s="28">
        <f t="shared" si="2"/>
        <v>1715</v>
      </c>
    </row>
    <row r="16" spans="1:7" ht="15">
      <c r="A16" s="27" t="s">
        <v>127</v>
      </c>
      <c r="B16" s="27">
        <f>SUM(B14:B15)</f>
        <v>3</v>
      </c>
      <c r="C16" s="27">
        <f aca="true" t="shared" si="3" ref="C16:F16">SUM(C14:C15)</f>
        <v>2414</v>
      </c>
      <c r="D16" s="32">
        <f t="shared" si="3"/>
        <v>0</v>
      </c>
      <c r="E16" s="32">
        <f t="shared" si="3"/>
        <v>0</v>
      </c>
      <c r="F16" s="27">
        <f t="shared" si="3"/>
        <v>3</v>
      </c>
      <c r="G16" s="30">
        <f>SUM(G14:G15)</f>
        <v>2414</v>
      </c>
    </row>
    <row r="17" spans="1:7" ht="15">
      <c r="A17" s="27" t="s">
        <v>144</v>
      </c>
      <c r="B17" s="27"/>
      <c r="C17" s="27"/>
      <c r="D17" s="32"/>
      <c r="E17" s="32"/>
      <c r="F17" s="29"/>
      <c r="G17" s="29"/>
    </row>
    <row r="18" spans="1:7" ht="15">
      <c r="A18" s="24" t="s">
        <v>77</v>
      </c>
      <c r="B18" s="27">
        <v>1</v>
      </c>
      <c r="C18" s="27">
        <v>112</v>
      </c>
      <c r="D18" s="39">
        <v>0</v>
      </c>
      <c r="E18" s="39">
        <v>0</v>
      </c>
      <c r="F18" s="40">
        <f>B18+D18</f>
        <v>1</v>
      </c>
      <c r="G18" s="40">
        <f>C18+E18</f>
        <v>112</v>
      </c>
    </row>
    <row r="19" spans="1:7" ht="15">
      <c r="A19" s="27" t="s">
        <v>127</v>
      </c>
      <c r="B19" s="27">
        <f>B18</f>
        <v>1</v>
      </c>
      <c r="C19" s="27">
        <f aca="true" t="shared" si="4" ref="C19:G19">C18</f>
        <v>112</v>
      </c>
      <c r="D19" s="32">
        <f t="shared" si="4"/>
        <v>0</v>
      </c>
      <c r="E19" s="32">
        <f t="shared" si="4"/>
        <v>0</v>
      </c>
      <c r="F19" s="27">
        <f t="shared" si="4"/>
        <v>1</v>
      </c>
      <c r="G19" s="27">
        <f t="shared" si="4"/>
        <v>112</v>
      </c>
    </row>
    <row r="20" spans="1:7" ht="15">
      <c r="A20" s="27" t="s">
        <v>145</v>
      </c>
      <c r="B20" s="27"/>
      <c r="C20" s="27"/>
      <c r="D20" s="32"/>
      <c r="E20" s="32"/>
      <c r="F20" s="29"/>
      <c r="G20" s="29"/>
    </row>
    <row r="21" spans="1:7" ht="15">
      <c r="A21" s="24" t="s">
        <v>95</v>
      </c>
      <c r="B21" s="24">
        <v>1</v>
      </c>
      <c r="C21" s="28">
        <v>16500</v>
      </c>
      <c r="D21" s="38">
        <v>0</v>
      </c>
      <c r="E21" s="38">
        <v>0</v>
      </c>
      <c r="F21" s="28">
        <f aca="true" t="shared" si="5" ref="F21:G21">B21+D21</f>
        <v>1</v>
      </c>
      <c r="G21" s="28">
        <f t="shared" si="5"/>
        <v>16500</v>
      </c>
    </row>
    <row r="22" spans="1:7" ht="15">
      <c r="A22" s="27" t="s">
        <v>127</v>
      </c>
      <c r="B22" s="27">
        <f>SUM(B21:B21)</f>
        <v>1</v>
      </c>
      <c r="C22" s="30">
        <f>SUM(C21:C21)</f>
        <v>16500</v>
      </c>
      <c r="D22" s="32">
        <f>SUM(D21)</f>
        <v>0</v>
      </c>
      <c r="E22" s="32">
        <f>SUM(E21)</f>
        <v>0</v>
      </c>
      <c r="F22" s="30">
        <f>SUM(F21:F21)</f>
        <v>1</v>
      </c>
      <c r="G22" s="30">
        <f>SUM(G21:G21)</f>
        <v>16500</v>
      </c>
    </row>
    <row r="23" spans="1:7" ht="15">
      <c r="A23" s="27" t="s">
        <v>153</v>
      </c>
      <c r="B23" s="30">
        <f>B16+B19+B22</f>
        <v>5</v>
      </c>
      <c r="C23" s="30">
        <f>C16+C19+C22</f>
        <v>19026</v>
      </c>
      <c r="D23" s="30">
        <f>D12+D16+D19</f>
        <v>2</v>
      </c>
      <c r="E23" s="30">
        <f>E12+E16+E19+E22</f>
        <v>142</v>
      </c>
      <c r="F23" s="30">
        <f>F12+F16+F19+F22</f>
        <v>7</v>
      </c>
      <c r="G23" s="30">
        <f>G16+G19+G22+G12</f>
        <v>19168</v>
      </c>
    </row>
    <row r="25" ht="15">
      <c r="A25" s="33" t="s">
        <v>130</v>
      </c>
    </row>
    <row r="26" spans="1:7" ht="15">
      <c r="A26" s="34" t="s">
        <v>131</v>
      </c>
      <c r="B26" s="48"/>
      <c r="C26" s="48"/>
      <c r="D26" s="48"/>
      <c r="E26" s="48"/>
      <c r="F26" s="48"/>
      <c r="G26" s="48"/>
    </row>
    <row r="27" spans="1:7" ht="15" customHeight="1">
      <c r="A27" s="27" t="s">
        <v>132</v>
      </c>
      <c r="B27" s="48"/>
      <c r="C27" s="48"/>
      <c r="D27" s="48"/>
      <c r="E27" s="48"/>
      <c r="F27" s="48"/>
      <c r="G27" s="48"/>
    </row>
    <row r="28" spans="1:7" ht="17.25" customHeight="1">
      <c r="A28" s="31" t="s">
        <v>129</v>
      </c>
      <c r="B28" s="47" t="s">
        <v>146</v>
      </c>
      <c r="C28" s="47"/>
      <c r="D28" s="47"/>
      <c r="E28" s="47"/>
      <c r="F28" s="47"/>
      <c r="G28" s="47"/>
    </row>
    <row r="29" spans="1:7" ht="17.25" customHeight="1">
      <c r="A29" s="31" t="s">
        <v>54</v>
      </c>
      <c r="B29" s="47" t="s">
        <v>147</v>
      </c>
      <c r="C29" s="47"/>
      <c r="D29" s="47"/>
      <c r="E29" s="47"/>
      <c r="F29" s="47"/>
      <c r="G29" s="47"/>
    </row>
    <row r="30" spans="1:7" ht="17.25" customHeight="1">
      <c r="A30" s="41" t="s">
        <v>67</v>
      </c>
      <c r="B30" s="48"/>
      <c r="C30" s="48"/>
      <c r="D30" s="48"/>
      <c r="E30" s="48"/>
      <c r="F30" s="48"/>
      <c r="G30" s="48"/>
    </row>
    <row r="31" spans="1:7" ht="15" customHeight="1">
      <c r="A31" s="24" t="s">
        <v>77</v>
      </c>
      <c r="B31" s="47" t="s">
        <v>148</v>
      </c>
      <c r="C31" s="47"/>
      <c r="D31" s="47"/>
      <c r="E31" s="47"/>
      <c r="F31" s="47"/>
      <c r="G31" s="47"/>
    </row>
    <row r="32" spans="1:7" ht="15" customHeight="1">
      <c r="A32" s="27" t="s">
        <v>89</v>
      </c>
      <c r="B32" s="48"/>
      <c r="C32" s="48"/>
      <c r="D32" s="48"/>
      <c r="E32" s="48"/>
      <c r="F32" s="48"/>
      <c r="G32" s="48"/>
    </row>
    <row r="33" spans="1:7" ht="15" customHeight="1">
      <c r="A33" s="24" t="s">
        <v>95</v>
      </c>
      <c r="B33" s="47" t="s">
        <v>149</v>
      </c>
      <c r="C33" s="47"/>
      <c r="D33" s="47"/>
      <c r="E33" s="47"/>
      <c r="F33" s="47"/>
      <c r="G33" s="47"/>
    </row>
    <row r="34" spans="1:7" ht="15">
      <c r="A34" s="35" t="s">
        <v>101</v>
      </c>
      <c r="B34" s="48"/>
      <c r="C34" s="48"/>
      <c r="D34" s="48"/>
      <c r="E34" s="48"/>
      <c r="F34" s="48"/>
      <c r="G34" s="48"/>
    </row>
    <row r="35" spans="1:7" ht="15">
      <c r="A35" s="24" t="s">
        <v>143</v>
      </c>
      <c r="B35" s="49" t="s">
        <v>150</v>
      </c>
      <c r="C35" s="50"/>
      <c r="D35" s="50"/>
      <c r="E35" s="50"/>
      <c r="F35" s="50"/>
      <c r="G35" s="51"/>
    </row>
    <row r="36" spans="1:7" ht="18.75" customHeight="1">
      <c r="A36" s="36" t="s">
        <v>103</v>
      </c>
      <c r="B36" s="49" t="s">
        <v>151</v>
      </c>
      <c r="C36" s="50"/>
      <c r="D36" s="50"/>
      <c r="E36" s="50"/>
      <c r="F36" s="50"/>
      <c r="G36" s="51"/>
    </row>
  </sheetData>
  <mergeCells count="14">
    <mergeCell ref="B31:G31"/>
    <mergeCell ref="B7:C7"/>
    <mergeCell ref="D7:E7"/>
    <mergeCell ref="F7:G7"/>
    <mergeCell ref="B26:G26"/>
    <mergeCell ref="B27:G27"/>
    <mergeCell ref="B28:G28"/>
    <mergeCell ref="B29:G29"/>
    <mergeCell ref="B30:G30"/>
    <mergeCell ref="B33:G33"/>
    <mergeCell ref="B34:G34"/>
    <mergeCell ref="B35:G35"/>
    <mergeCell ref="B36:G36"/>
    <mergeCell ref="B32:G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4" r:id="rId6"/>
  <drawing r:id="rId4"/>
  <legacyDrawing r:id="rId3"/>
  <oleObjects>
    <mc:AlternateContent xmlns:mc="http://schemas.openxmlformats.org/markup-compatibility/2006">
      <mc:Choice Requires="x14">
        <oleObject progId="Word.Picture.8" shapeId="4099" r:id="rId1">
          <objectPr r:id="rId5">
            <anchor>
              <from>
                <xdr:col>1</xdr:col>
                <xdr:colOff>504825</xdr:colOff>
                <xdr:row>0</xdr:row>
                <xdr:rowOff>85725</xdr:rowOff>
              </from>
              <to>
                <xdr:col>2</xdr:col>
                <xdr:colOff>495300</xdr:colOff>
                <xdr:row>3</xdr:row>
                <xdr:rowOff>152400</xdr:rowOff>
              </to>
            </anchor>
          </objectPr>
        </oleObject>
      </mc:Choice>
      <mc:Fallback>
        <oleObject progId="Word.Picture.8" shapeId="4099" r:id="rId1"/>
      </mc:Fallback>
    </mc:AlternateContent>
    <mc:AlternateContent xmlns:mc="http://schemas.openxmlformats.org/markup-compatibility/2006">
      <mc:Choice Requires="x14">
        <oleObject progId="Word.Picture.8" shapeId="4100" r:id="rId2">
          <objectPr r:id="rId5">
            <anchor>
              <from>
                <xdr:col>1</xdr:col>
                <xdr:colOff>504825</xdr:colOff>
                <xdr:row>0</xdr:row>
                <xdr:rowOff>85725</xdr:rowOff>
              </from>
              <to>
                <xdr:col>2</xdr:col>
                <xdr:colOff>495300</xdr:colOff>
                <xdr:row>3</xdr:row>
                <xdr:rowOff>152400</xdr:rowOff>
              </to>
            </anchor>
          </objectPr>
        </oleObject>
      </mc:Choice>
      <mc:Fallback>
        <oleObject progId="Word.Picture.8" shapeId="4100" r:id="rId2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Meena</dc:creator>
  <cp:keywords/>
  <dc:description/>
  <cp:lastModifiedBy>Meena</cp:lastModifiedBy>
  <cp:lastPrinted>2020-02-07T07:56:20Z</cp:lastPrinted>
  <dcterms:created xsi:type="dcterms:W3CDTF">2019-06-10T05:55:52Z</dcterms:created>
  <dcterms:modified xsi:type="dcterms:W3CDTF">2020-03-09T10:10:31Z</dcterms:modified>
  <cp:category/>
  <cp:version/>
  <cp:contentType/>
  <cp:contentStatus/>
</cp:coreProperties>
</file>