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Dec 24\"/>
    </mc:Choice>
  </mc:AlternateContent>
  <xr:revisionPtr revIDLastSave="0" documentId="13_ncr:1_{E617455C-945E-4AF7-9D4D-4623C70BAF62}" xr6:coauthVersionLast="47" xr6:coauthVersionMax="47" xr10:uidLastSave="{00000000-0000-0000-0000-000000000000}"/>
  <bookViews>
    <workbookView xWindow="-120" yWindow="-120" windowWidth="20730" windowHeight="11160" xr2:uid="{E6FA2B6B-98B1-485C-B1AB-99F618D26A8F}"/>
  </bookViews>
  <sheets>
    <sheet name="Dec 24" sheetId="1" r:id="rId1"/>
    <sheet name="New Sche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D27" i="2"/>
  <c r="C27" i="2"/>
  <c r="B27" i="2"/>
  <c r="G26" i="2"/>
  <c r="F26" i="2"/>
  <c r="G25" i="2"/>
  <c r="G27" i="2" s="1"/>
  <c r="F25" i="2"/>
  <c r="F27" i="2" s="1"/>
  <c r="G23" i="2"/>
  <c r="F23" i="2"/>
  <c r="E23" i="2"/>
  <c r="D23" i="2"/>
  <c r="C23" i="2"/>
  <c r="B23" i="2"/>
  <c r="G22" i="2"/>
  <c r="F22" i="2"/>
  <c r="F20" i="2"/>
  <c r="E20" i="2"/>
  <c r="D20" i="2"/>
  <c r="C20" i="2"/>
  <c r="B20" i="2"/>
  <c r="G19" i="2"/>
  <c r="F19" i="2"/>
  <c r="G18" i="2"/>
  <c r="G20" i="2" s="1"/>
  <c r="F18" i="2"/>
  <c r="E16" i="2"/>
  <c r="D16" i="2"/>
  <c r="C16" i="2"/>
  <c r="B16" i="2"/>
  <c r="G15" i="2"/>
  <c r="F15" i="2"/>
  <c r="G14" i="2"/>
  <c r="G16" i="2" s="1"/>
  <c r="F14" i="2"/>
  <c r="F16" i="2" s="1"/>
  <c r="E12" i="2"/>
  <c r="E28" i="2" s="1"/>
  <c r="D12" i="2"/>
  <c r="D28" i="2" s="1"/>
  <c r="C12" i="2"/>
  <c r="C28" i="2" s="1"/>
  <c r="B12" i="2"/>
  <c r="B28" i="2" s="1"/>
  <c r="G11" i="2"/>
  <c r="F11" i="2"/>
  <c r="G10" i="2"/>
  <c r="G12" i="2" s="1"/>
  <c r="F10" i="2"/>
  <c r="F12" i="2" s="1"/>
  <c r="F28" i="2" s="1"/>
  <c r="G28" i="2" l="1"/>
  <c r="E87" i="1" l="1"/>
  <c r="K85" i="1"/>
  <c r="J85" i="1"/>
  <c r="I85" i="1"/>
  <c r="H85" i="1"/>
  <c r="G85" i="1"/>
  <c r="F85" i="1"/>
  <c r="E85" i="1"/>
  <c r="D85" i="1"/>
  <c r="C85" i="1"/>
  <c r="K76" i="1"/>
  <c r="J76" i="1"/>
  <c r="I76" i="1"/>
  <c r="H76" i="1"/>
  <c r="G76" i="1"/>
  <c r="F76" i="1"/>
  <c r="E76" i="1"/>
  <c r="D76" i="1"/>
  <c r="C76" i="1"/>
  <c r="K72" i="1"/>
  <c r="J72" i="1"/>
  <c r="I72" i="1"/>
  <c r="H72" i="1"/>
  <c r="G72" i="1"/>
  <c r="F72" i="1"/>
  <c r="E72" i="1"/>
  <c r="D72" i="1"/>
  <c r="C72" i="1"/>
  <c r="K67" i="1"/>
  <c r="J67" i="1"/>
  <c r="I67" i="1"/>
  <c r="H67" i="1"/>
  <c r="G67" i="1"/>
  <c r="F67" i="1"/>
  <c r="E67" i="1"/>
  <c r="D67" i="1"/>
  <c r="C67" i="1"/>
  <c r="K59" i="1"/>
  <c r="K87" i="1" s="1"/>
  <c r="J59" i="1"/>
  <c r="J87" i="1" s="1"/>
  <c r="I59" i="1"/>
  <c r="I87" i="1" s="1"/>
  <c r="H59" i="1"/>
  <c r="H87" i="1" s="1"/>
  <c r="G59" i="1"/>
  <c r="G87" i="1" s="1"/>
  <c r="F59" i="1"/>
  <c r="F87" i="1" s="1"/>
  <c r="E59" i="1"/>
  <c r="D59" i="1"/>
  <c r="D87" i="1" s="1"/>
  <c r="C59" i="1"/>
  <c r="C87" i="1" s="1"/>
  <c r="K57" i="1"/>
  <c r="J57" i="1"/>
  <c r="I57" i="1"/>
  <c r="H57" i="1"/>
  <c r="G57" i="1"/>
  <c r="F57" i="1"/>
  <c r="E57" i="1"/>
  <c r="D57" i="1"/>
  <c r="C57" i="1"/>
  <c r="K50" i="1"/>
  <c r="J50" i="1"/>
  <c r="I50" i="1"/>
  <c r="H50" i="1"/>
  <c r="G50" i="1"/>
  <c r="F50" i="1"/>
  <c r="E50" i="1"/>
  <c r="D50" i="1"/>
  <c r="C50" i="1"/>
  <c r="K45" i="1"/>
  <c r="J45" i="1"/>
  <c r="I45" i="1"/>
  <c r="H45" i="1"/>
  <c r="G45" i="1"/>
  <c r="F45" i="1"/>
  <c r="E45" i="1"/>
  <c r="D45" i="1"/>
  <c r="C45" i="1"/>
  <c r="K36" i="1"/>
  <c r="J36" i="1"/>
  <c r="I36" i="1"/>
  <c r="H36" i="1"/>
  <c r="G36" i="1"/>
  <c r="F36" i="1"/>
  <c r="E36" i="1"/>
  <c r="D36" i="1"/>
  <c r="C36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<sst xmlns="http://schemas.openxmlformats.org/spreadsheetml/2006/main" count="224" uniqueCount="134">
  <si>
    <t xml:space="preserve">Monthly Report for the month of December 2024 </t>
  </si>
  <si>
    <t xml:space="preserve">Sr </t>
  </si>
  <si>
    <t xml:space="preserve">Scheme Name </t>
  </si>
  <si>
    <t>No. of Schemes as on December 31, 2024</t>
  </si>
  <si>
    <t>No. of Folios as on December 31, 2024</t>
  </si>
  <si>
    <t>Funds Mobilized for the month of December 2024 (INR in crore)</t>
  </si>
  <si>
    <t>Net Inflow (+ve)/Outflow (-ve) for the month of December 2024 (INR in crore)</t>
  </si>
  <si>
    <t>Net Assets Under Management as on December 31, 2024 (INR in crore)</t>
  </si>
  <si>
    <t>Average Net Assets Under Management for the month December 2024 (INR in crore)</t>
  </si>
  <si>
    <t>No. of segregated portfolios created as on December 31, 2024</t>
  </si>
  <si>
    <t>Net Assets Under Management in segregated portfolio as on December 31, 2024 (INR in crore)</t>
  </si>
  <si>
    <t>A</t>
  </si>
  <si>
    <t>Open ended Schemes</t>
  </si>
  <si>
    <t>I</t>
  </si>
  <si>
    <t>Income/Debt Oriented Schemes</t>
  </si>
  <si>
    <t>i</t>
  </si>
  <si>
    <t>Overnight Fund</t>
  </si>
  <si>
    <t>ii</t>
  </si>
  <si>
    <t>Liquid Fund</t>
  </si>
  <si>
    <t>iii</t>
  </si>
  <si>
    <t>Ultra Short Duration Fund</t>
  </si>
  <si>
    <t>iv</t>
  </si>
  <si>
    <t>Low Duration Fund</t>
  </si>
  <si>
    <t>v</t>
  </si>
  <si>
    <t>Money Market Fund</t>
  </si>
  <si>
    <t>vi</t>
  </si>
  <si>
    <t>Short Duration Fund</t>
  </si>
  <si>
    <t>vii</t>
  </si>
  <si>
    <t>Medium Duration Fund</t>
  </si>
  <si>
    <t>viii</t>
  </si>
  <si>
    <t>Medium to Long Duration Fund</t>
  </si>
  <si>
    <t>ix</t>
  </si>
  <si>
    <t>Long Duration Fund</t>
  </si>
  <si>
    <t>x</t>
  </si>
  <si>
    <t>Dynamic Bond Fund</t>
  </si>
  <si>
    <t>xi</t>
  </si>
  <si>
    <t>Corporate Bond Fund</t>
  </si>
  <si>
    <t>xii</t>
  </si>
  <si>
    <t>Credit Risk Fund</t>
  </si>
  <si>
    <t>xiii</t>
  </si>
  <si>
    <t>Banking and PSU Fund</t>
  </si>
  <si>
    <t>xiv</t>
  </si>
  <si>
    <t>Gilt Fund</t>
  </si>
  <si>
    <t>xv</t>
  </si>
  <si>
    <t>Gilt Fund with 10 year constant duration</t>
  </si>
  <si>
    <t>xvi</t>
  </si>
  <si>
    <t>Floater Fund</t>
  </si>
  <si>
    <t/>
  </si>
  <si>
    <t>Sub Total - I (i+ii+iii+iv+v+vi+vii+viii+ix+x+xi+xii+xiii+xiv+xv+xvi)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</si>
  <si>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</si>
  <si>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</si>
  <si>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</si>
  <si>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</si>
  <si>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</si>
  <si>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</si>
  <si>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</si>
  <si>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</si>
  <si>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</si>
  <si>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</si>
  <si>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</si>
  <si>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</si>
  <si>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</si>
  <si>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Sub Total - II (i+ii+iii+iv+v+vi+vii+viii+ix+x+xi)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</si>
  <si>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</si>
  <si>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</si>
  <si>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</si>
  <si>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</si>
  <si>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</si>
  <si>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</si>
  <si>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</si>
  <si>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</si>
  <si>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Sub Total - III (i+ii+iii+iv+v+vi)</t>
  </si>
  <si>
    <t>IV</t>
  </si>
  <si>
    <t>Solution Oriented Schemes</t>
  </si>
  <si>
    <t>Retirement Fund</t>
  </si>
  <si>
    <t>Childrens Fund</t>
  </si>
  <si>
    <t>Sub Total - IV (i+ii)</t>
  </si>
  <si>
    <t>V</t>
  </si>
  <si>
    <t>Other Schemes</t>
  </si>
  <si>
    <t>Index Funds</t>
  </si>
  <si>
    <t>GOLD ETF</t>
  </si>
  <si>
    <t>Other ETFs</t>
  </si>
  <si>
    <t>Fund of funds investing overseas</t>
  </si>
  <si>
    <t>Sub Total - V (i+ii+iii+iv)</t>
  </si>
  <si>
    <t>Total A-Open ended Schemes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</si>
  <si>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</si>
  <si>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</si>
  <si>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</si>
  <si>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</si>
  <si>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</si>
  <si>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</si>
  <si>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Sub Total (i+ii+iii+iv)</t>
  </si>
  <si>
    <t>Other Equity Schemes</t>
  </si>
  <si>
    <t>Sub Total (i+ii)</t>
  </si>
  <si>
    <t>Total B -Close ended Schemes</t>
  </si>
  <si>
    <t>C</t>
  </si>
  <si>
    <t>Interval Schemes</t>
  </si>
  <si>
    <t>Total C Interval Schemes</t>
  </si>
  <si>
    <t>Grand Total</t>
  </si>
  <si>
    <t>Repurchase/ Redemption for the month of December 2024 (INR in crore)</t>
  </si>
  <si>
    <t>Released on 09-Jan-2025</t>
  </si>
  <si>
    <t>** Data in respect Fund of Funds Domestic is shown for information only. The same is included in the respective underlying schemes.</t>
  </si>
  <si>
    <t>Fund of Funds Scheme (Domestic) **</t>
  </si>
  <si>
    <t xml:space="preserve">NEW SCHEMES LAUNCHED DURING DECEMBER 2024 (ALLOTMENT COMPLETED)     </t>
  </si>
  <si>
    <t xml:space="preserve"> (Rs. in Crore)</t>
  </si>
  <si>
    <t>Open End</t>
  </si>
  <si>
    <t>Close End</t>
  </si>
  <si>
    <t>Total</t>
  </si>
  <si>
    <t>No. of Schemes</t>
  </si>
  <si>
    <t>Funds mobilized</t>
  </si>
  <si>
    <t>A. Income/Debt Oriented Schemes</t>
  </si>
  <si>
    <t>Subtotal "A"</t>
  </si>
  <si>
    <t>B. Growth/Equity Oriented Schemes</t>
  </si>
  <si>
    <t>Subtotal "B"</t>
  </si>
  <si>
    <t>C. Hybrid Schemes</t>
  </si>
  <si>
    <t>Subtotal "C"</t>
  </si>
  <si>
    <t>D. Solution Oriented Schemes</t>
  </si>
  <si>
    <t>Childrens' Fund</t>
  </si>
  <si>
    <t>Subtotal "D"</t>
  </si>
  <si>
    <t>E. Other Schemes</t>
  </si>
  <si>
    <t>Subtotal "E"</t>
  </si>
  <si>
    <t>Total A + B + C + D + E</t>
  </si>
  <si>
    <t xml:space="preserve">*NEW SCHEMES LAUNCHED : </t>
  </si>
  <si>
    <t>Open End Schemes</t>
  </si>
  <si>
    <t>Franklin India Long Duration Fund; Mirae Asset Long Duration Fund</t>
  </si>
  <si>
    <t>Groww Multicap Fund</t>
  </si>
  <si>
    <t>Aditya Birla Sun Life Conglomerate Fund; AXIS MOMENTUM FUND; Bajaj Finserv Healthcare Fund; Bank of India Consumption Fund; DSP Business Cycle Fund; ICICI Prudential Equity Minimum Variance Fund; Kotak Transportation &amp; Logistics Fund; PGIM India Healthcare Fund; Quantum Ethical Fund; SBI Quant Fund; Shriram Multi Sector Rotation Fund; Union Active Momentum Fund</t>
  </si>
  <si>
    <t>Invesco India Multi Asset Allocation Fund; SAMCO MULTI ASSET ALLOCATION FUND</t>
  </si>
  <si>
    <t>Motilal Oswal Arbitrage Fund</t>
  </si>
  <si>
    <t>Baroda BNP Paribas Childrens Fund</t>
  </si>
  <si>
    <t>Aditya Birla Sun Life BSE India Infrastructure Index Fund; Aditya Birla Sun Life CRISIL-IBX Financial Services 3 to 6 Months Debt Index Fund; Axis CRISIL-IBX AAA Bond NBFC-HFC – Jun 2027 Index Fund; Bandhan Nifty 200 Quality 30 Index Fund; HDFC Nifty India Digital Index Fund; ICICI Prudential Nifty 500 Index Fund; Kotak Nifty 100 Equal Weight Index Fund; Kotak Nifty 50 Equal Weight Index Fund; Motilal Oswal Nifty Capital Market Index Fund; NIPPON INDIA NIFTY REALTY INDEX FUND; NIPPON INDIA NIFTY AUTO INDEX FUND; Tata BSE Select Business Groups Index Fund</t>
  </si>
  <si>
    <t>Edelweiss BSE Capital Markets &amp; Insurance ETF; Mirae Asset Nifty India New Age Consumption ETF</t>
  </si>
  <si>
    <t>Close End Schemes</t>
  </si>
  <si>
    <t>Tata Fixed Maturity Plan Series 61 Scheme D (91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</si>
</sst>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7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  <font>
      <b/>
      <sz val="9"/>
      <name val="Calibri"/>
      <family val="2"/>
    </font>
    <font>
      <i/>
      <sz val="8"/>
      <color theme="1"/>
      <name val="Aptos Narrow"/>
      <family val="2"/>
      <scheme val="minor"/>
    </font>
    <font>
      <b/>
      <sz val="11"/>
      <name val="Calibri"/>
      <family val="2"/>
    </font>
    <font>
      <sz val="10"/>
      <color indexed="64"/>
      <name val="Arial"/>
      <family val="2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74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43" fontId="20" fillId="0" borderId="10" xfId="42" applyFont="1" applyBorder="1" applyAlignment="1">
      <alignment horizontal="right" vertical="center"/>
    </xf>
    <xf numFmtId="43" fontId="20" fillId="34" borderId="10" xfId="42" applyFont="1" applyFill="1" applyBorder="1" applyAlignment="1">
      <alignment horizontal="right" vertical="center"/>
    </xf>
    <xf numFmtId="43" fontId="18" fillId="0" borderId="10" xfId="42" applyFont="1" applyBorder="1" applyAlignment="1">
      <alignment vertical="top" wrapText="1"/>
    </xf>
    <xf numFmtId="43" fontId="20" fillId="35" borderId="10" xfId="42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left" vertical="center" wrapText="1"/>
    </xf>
    <xf numFmtId="164" fontId="20" fillId="0" borderId="10" xfId="42" applyNumberFormat="1" applyFont="1" applyBorder="1" applyAlignment="1">
      <alignment horizontal="right" vertical="center"/>
    </xf>
    <xf numFmtId="164" fontId="20" fillId="34" borderId="10" xfId="42" applyNumberFormat="1" applyFont="1" applyFill="1" applyBorder="1" applyAlignment="1">
      <alignment horizontal="right" vertical="center"/>
    </xf>
    <xf numFmtId="164" fontId="18" fillId="0" borderId="10" xfId="42" applyNumberFormat="1" applyFont="1" applyBorder="1" applyAlignment="1">
      <alignment vertical="top" wrapText="1"/>
    </xf>
    <xf numFmtId="164" fontId="20" fillId="35" borderId="10" xfId="42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64" fontId="21" fillId="0" borderId="10" xfId="42" applyNumberFormat="1" applyFont="1" applyBorder="1" applyAlignment="1">
      <alignment horizontal="right" vertical="center"/>
    </xf>
    <xf numFmtId="43" fontId="21" fillId="0" borderId="10" xfId="42" applyFont="1" applyBorder="1" applyAlignment="1">
      <alignment horizontal="right" vertical="center"/>
    </xf>
    <xf numFmtId="0" fontId="21" fillId="0" borderId="0" xfId="0" applyFont="1" applyAlignment="1">
      <alignment vertical="top" wrapText="1"/>
    </xf>
    <xf numFmtId="0" fontId="21" fillId="0" borderId="10" xfId="0" applyFont="1" applyBorder="1" applyAlignment="1">
      <alignment vertical="top" wrapText="1"/>
    </xf>
    <xf numFmtId="164" fontId="21" fillId="0" borderId="10" xfId="42" applyNumberFormat="1" applyFont="1" applyBorder="1" applyAlignment="1">
      <alignment vertical="top" wrapText="1"/>
    </xf>
    <xf numFmtId="43" fontId="21" fillId="0" borderId="10" xfId="42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24" fillId="0" borderId="10" xfId="0" applyFont="1" applyBorder="1" applyAlignment="1">
      <alignment horizontal="left" vertical="center"/>
    </xf>
    <xf numFmtId="0" fontId="16" fillId="0" borderId="0" xfId="0" applyFont="1"/>
    <xf numFmtId="164" fontId="0" fillId="0" borderId="0" xfId="42" applyNumberFormat="1" applyFont="1" applyFill="1"/>
    <xf numFmtId="164" fontId="24" fillId="0" borderId="0" xfId="42" applyNumberFormat="1" applyFont="1" applyFill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top" wrapText="1"/>
    </xf>
    <xf numFmtId="164" fontId="16" fillId="0" borderId="10" xfId="42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64" fontId="1" fillId="0" borderId="10" xfId="42" applyNumberFormat="1" applyFont="1" applyFill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164" fontId="0" fillId="0" borderId="10" xfId="42" quotePrefix="1" applyNumberFormat="1" applyFont="1" applyFill="1" applyBorder="1" applyAlignment="1">
      <alignment horizontal="right"/>
    </xf>
    <xf numFmtId="164" fontId="0" fillId="0" borderId="10" xfId="42" applyNumberFormat="1" applyFont="1" applyFill="1" applyBorder="1" applyAlignment="1">
      <alignment horizontal="right" vertical="top" wrapText="1"/>
    </xf>
    <xf numFmtId="164" fontId="16" fillId="0" borderId="10" xfId="42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vertical="center"/>
    </xf>
    <xf numFmtId="0" fontId="26" fillId="0" borderId="10" xfId="43" applyFont="1" applyBorder="1"/>
    <xf numFmtId="164" fontId="0" fillId="0" borderId="10" xfId="42" applyNumberFormat="1" applyFont="1" applyFill="1" applyBorder="1" applyAlignment="1">
      <alignment horizontal="center" vertical="top" wrapText="1"/>
    </xf>
    <xf numFmtId="3" fontId="0" fillId="0" borderId="0" xfId="0" applyNumberFormat="1"/>
    <xf numFmtId="164" fontId="16" fillId="0" borderId="10" xfId="42" quotePrefix="1" applyNumberFormat="1" applyFont="1" applyFill="1" applyBorder="1" applyAlignment="1">
      <alignment horizontal="right"/>
    </xf>
    <xf numFmtId="0" fontId="26" fillId="0" borderId="10" xfId="43" applyFont="1" applyBorder="1" applyAlignment="1">
      <alignment vertical="top"/>
    </xf>
    <xf numFmtId="164" fontId="1" fillId="0" borderId="10" xfId="42" quotePrefix="1" applyNumberFormat="1" applyFont="1" applyFill="1" applyBorder="1" applyAlignment="1">
      <alignment horizontal="right"/>
    </xf>
    <xf numFmtId="0" fontId="0" fillId="0" borderId="10" xfId="0" applyBorder="1" applyAlignment="1">
      <alignment vertical="top" wrapText="1"/>
    </xf>
    <xf numFmtId="0" fontId="16" fillId="0" borderId="10" xfId="0" applyFont="1" applyBorder="1"/>
    <xf numFmtId="164" fontId="0" fillId="0" borderId="10" xfId="42" applyNumberFormat="1" applyFont="1" applyFill="1" applyBorder="1" applyAlignment="1">
      <alignment horizontal="right"/>
    </xf>
    <xf numFmtId="0" fontId="0" fillId="0" borderId="10" xfId="0" applyBorder="1" applyAlignment="1">
      <alignment horizontal="left" vertical="top"/>
    </xf>
    <xf numFmtId="0" fontId="24" fillId="0" borderId="0" xfId="0" applyFont="1"/>
    <xf numFmtId="0" fontId="24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64" fontId="24" fillId="0" borderId="10" xfId="42" applyNumberFormat="1" applyFont="1" applyFill="1" applyBorder="1" applyAlignment="1">
      <alignment horizontal="left" vertical="top" wrapText="1"/>
    </xf>
    <xf numFmtId="164" fontId="21" fillId="0" borderId="10" xfId="42" applyNumberFormat="1" applyFont="1" applyFill="1" applyBorder="1" applyAlignment="1">
      <alignment horizontal="left" vertical="top" wrapText="1"/>
    </xf>
    <xf numFmtId="164" fontId="21" fillId="0" borderId="14" xfId="42" applyNumberFormat="1" applyFont="1" applyFill="1" applyBorder="1" applyAlignment="1">
      <alignment vertical="top" wrapText="1"/>
    </xf>
    <xf numFmtId="0" fontId="21" fillId="0" borderId="11" xfId="42" applyNumberFormat="1" applyFont="1" applyFill="1" applyBorder="1" applyAlignment="1">
      <alignment horizontal="left" vertical="top" wrapText="1"/>
    </xf>
    <xf numFmtId="0" fontId="21" fillId="0" borderId="13" xfId="42" applyNumberFormat="1" applyFont="1" applyFill="1" applyBorder="1" applyAlignment="1">
      <alignment horizontal="left" vertical="top" wrapText="1"/>
    </xf>
    <xf numFmtId="0" fontId="21" fillId="0" borderId="12" xfId="42" applyNumberFormat="1" applyFont="1" applyFill="1" applyBorder="1" applyAlignment="1">
      <alignment horizontal="left" vertical="top" wrapText="1"/>
    </xf>
    <xf numFmtId="164" fontId="24" fillId="0" borderId="11" xfId="42" applyNumberFormat="1" applyFont="1" applyFill="1" applyBorder="1" applyAlignment="1">
      <alignment horizontal="left" vertical="top" wrapText="1"/>
    </xf>
    <xf numFmtId="164" fontId="24" fillId="0" borderId="13" xfId="42" applyNumberFormat="1" applyFont="1" applyFill="1" applyBorder="1" applyAlignment="1">
      <alignment horizontal="left" vertical="top" wrapText="1"/>
    </xf>
    <xf numFmtId="164" fontId="24" fillId="0" borderId="12" xfId="42" applyNumberFormat="1" applyFont="1" applyFill="1" applyBorder="1" applyAlignment="1">
      <alignment horizontal="left" vertical="top" wrapText="1"/>
    </xf>
    <xf numFmtId="164" fontId="16" fillId="0" borderId="10" xfId="42" applyNumberFormat="1" applyFont="1" applyFill="1" applyBorder="1" applyAlignment="1">
      <alignment horizontal="center"/>
    </xf>
    <xf numFmtId="164" fontId="0" fillId="0" borderId="10" xfId="42" applyNumberFormat="1" applyFont="1" applyFill="1" applyBorder="1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8" xfId="43" xr:uid="{F2CF5E20-D732-4494-8A93-8CA2CE33B37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828675</xdr:colOff>
          <xdr:row>0</xdr:row>
          <xdr:rowOff>85725</xdr:rowOff>
        </xdr:from>
        <xdr:to>
          <xdr:col>5</xdr:col>
          <xdr:colOff>238125</xdr:colOff>
          <xdr:row>0</xdr:row>
          <xdr:rowOff>581025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D9B3B-809C-4C81-BFAB-10889AF8C9CB}">
  <sheetPr>
    <pageSetUpPr fitToPage="1"/>
  </sheetPr>
  <dimension ref="A1:K91"/>
  <sheetViews>
    <sheetView tabSelected="1" workbookViewId="0">
      <selection activeCell="A2" sqref="A2:K2"/>
    </sheetView>
  </sheetViews>
  <sheetFormatPr defaultRowHeight="15"/>
  <cols>
    <col min="1" max="1" width="5.7109375" style="1" bestFit="1" customWidth="1"/>
    <col min="2" max="2" width="47.5703125" style="1" bestFit="1" customWidth="1"/>
    <col min="3" max="3" width="14.42578125" style="1" customWidth="1"/>
    <col min="4" max="4" width="14.28515625" style="1" customWidth="1"/>
    <col min="5" max="9" width="15.28515625" style="1" bestFit="1" customWidth="1"/>
    <col min="10" max="10" width="13.7109375" style="1" customWidth="1"/>
    <col min="11" max="11" width="15.28515625" style="1" bestFit="1" customWidth="1"/>
    <col min="12" max="16384" width="9.140625" style="1"/>
  </cols>
  <sheetData>
    <row r="1" spans="1:11" ht="50.1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5.7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2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99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5.75">
      <c r="A4" s="2" t="s">
        <v>11</v>
      </c>
      <c r="B4" s="3" t="s">
        <v>12</v>
      </c>
      <c r="C4" s="8"/>
      <c r="D4" s="8"/>
      <c r="E4" s="8"/>
      <c r="F4" s="8"/>
      <c r="G4" s="8"/>
      <c r="H4" s="8"/>
      <c r="I4" s="8"/>
      <c r="J4" s="8"/>
      <c r="K4" s="8"/>
    </row>
    <row r="5" spans="1:11" ht="15.75">
      <c r="A5" s="2" t="s">
        <v>13</v>
      </c>
      <c r="B5" s="3" t="s">
        <v>14</v>
      </c>
      <c r="C5" s="8"/>
      <c r="D5" s="8"/>
      <c r="E5" s="8"/>
      <c r="F5" s="8"/>
      <c r="G5" s="8"/>
      <c r="H5" s="8"/>
      <c r="I5" s="8"/>
      <c r="J5" s="8"/>
      <c r="K5" s="8"/>
    </row>
    <row r="6" spans="1:11" s="22" customFormat="1">
      <c r="A6" s="18" t="s">
        <v>15</v>
      </c>
      <c r="B6" s="19" t="s">
        <v>16</v>
      </c>
      <c r="C6" s="20">
        <v>34</v>
      </c>
      <c r="D6" s="20">
        <v>615458</v>
      </c>
      <c r="E6" s="21">
        <v>542250.76366733899</v>
      </c>
      <c r="F6" s="21">
        <v>564598.34673396999</v>
      </c>
      <c r="G6" s="21">
        <v>-22347.583066630199</v>
      </c>
      <c r="H6" s="21">
        <v>74181.93339007</v>
      </c>
      <c r="I6" s="21">
        <v>100856.78610739</v>
      </c>
      <c r="J6" s="20">
        <v>0</v>
      </c>
      <c r="K6" s="21">
        <v>0</v>
      </c>
    </row>
    <row r="7" spans="1:11" s="22" customFormat="1">
      <c r="A7" s="18" t="s">
        <v>17</v>
      </c>
      <c r="B7" s="19" t="s">
        <v>18</v>
      </c>
      <c r="C7" s="20">
        <v>37</v>
      </c>
      <c r="D7" s="20">
        <v>1850191</v>
      </c>
      <c r="E7" s="21">
        <v>421700.65737432998</v>
      </c>
      <c r="F7" s="21">
        <v>488232.77712916001</v>
      </c>
      <c r="G7" s="21">
        <v>-66532.119754829895</v>
      </c>
      <c r="H7" s="21">
        <v>464671.52955139999</v>
      </c>
      <c r="I7" s="21">
        <v>545976.51601715002</v>
      </c>
      <c r="J7" s="20">
        <v>0</v>
      </c>
      <c r="K7" s="21">
        <v>0</v>
      </c>
    </row>
    <row r="8" spans="1:11" s="22" customFormat="1">
      <c r="A8" s="18" t="s">
        <v>19</v>
      </c>
      <c r="B8" s="19" t="s">
        <v>20</v>
      </c>
      <c r="C8" s="20">
        <v>25</v>
      </c>
      <c r="D8" s="20">
        <v>644835</v>
      </c>
      <c r="E8" s="21">
        <v>32230.985563549999</v>
      </c>
      <c r="F8" s="21">
        <v>34641.081471789999</v>
      </c>
      <c r="G8" s="21">
        <v>-2410.09590824001</v>
      </c>
      <c r="H8" s="21">
        <v>109717.39436038</v>
      </c>
      <c r="I8" s="21">
        <v>111611.40639838</v>
      </c>
      <c r="J8" s="20">
        <v>0</v>
      </c>
      <c r="K8" s="21">
        <v>0</v>
      </c>
    </row>
    <row r="9" spans="1:11" s="22" customFormat="1">
      <c r="A9" s="18" t="s">
        <v>21</v>
      </c>
      <c r="B9" s="19" t="s">
        <v>22</v>
      </c>
      <c r="C9" s="20">
        <v>20</v>
      </c>
      <c r="D9" s="20">
        <v>820804</v>
      </c>
      <c r="E9" s="21">
        <v>18741.157563960001</v>
      </c>
      <c r="F9" s="21">
        <v>23051.995702050001</v>
      </c>
      <c r="G9" s="21">
        <v>-4310.83813809</v>
      </c>
      <c r="H9" s="21">
        <v>114259.77443501</v>
      </c>
      <c r="I9" s="21">
        <v>118039.42860501001</v>
      </c>
      <c r="J9" s="20">
        <v>0</v>
      </c>
      <c r="K9" s="21">
        <v>0</v>
      </c>
    </row>
    <row r="10" spans="1:11" s="22" customFormat="1">
      <c r="A10" s="18" t="s">
        <v>23</v>
      </c>
      <c r="B10" s="19" t="s">
        <v>24</v>
      </c>
      <c r="C10" s="20">
        <v>23</v>
      </c>
      <c r="D10" s="20">
        <v>429600</v>
      </c>
      <c r="E10" s="21">
        <v>60743.542518210001</v>
      </c>
      <c r="F10" s="21">
        <v>86586.5048905</v>
      </c>
      <c r="G10" s="21">
        <v>-25842.96237229</v>
      </c>
      <c r="H10" s="21">
        <v>230310.97414303999</v>
      </c>
      <c r="I10" s="21">
        <v>244494.82120861</v>
      </c>
      <c r="J10" s="20">
        <v>1</v>
      </c>
      <c r="K10" s="21">
        <v>0</v>
      </c>
    </row>
    <row r="11" spans="1:11" s="22" customFormat="1">
      <c r="A11" s="18" t="s">
        <v>25</v>
      </c>
      <c r="B11" s="19" t="s">
        <v>26</v>
      </c>
      <c r="C11" s="20">
        <v>23</v>
      </c>
      <c r="D11" s="20">
        <v>442755</v>
      </c>
      <c r="E11" s="21">
        <v>12298.69392525</v>
      </c>
      <c r="F11" s="21">
        <v>14879.426999060001</v>
      </c>
      <c r="G11" s="21">
        <v>-2580.73307381</v>
      </c>
      <c r="H11" s="21">
        <v>113266.77066166</v>
      </c>
      <c r="I11" s="21">
        <v>114428.43645456</v>
      </c>
      <c r="J11" s="20">
        <v>0</v>
      </c>
      <c r="K11" s="21">
        <v>0</v>
      </c>
    </row>
    <row r="12" spans="1:11" s="22" customFormat="1">
      <c r="A12" s="18" t="s">
        <v>27</v>
      </c>
      <c r="B12" s="19" t="s">
        <v>28</v>
      </c>
      <c r="C12" s="20">
        <v>14</v>
      </c>
      <c r="D12" s="20">
        <v>212130</v>
      </c>
      <c r="E12" s="21">
        <v>1443.95811316</v>
      </c>
      <c r="F12" s="21">
        <v>2020.4394824999999</v>
      </c>
      <c r="G12" s="21">
        <v>-576.48136934000104</v>
      </c>
      <c r="H12" s="21">
        <v>25091.173527539999</v>
      </c>
      <c r="I12" s="21">
        <v>25265.030731890001</v>
      </c>
      <c r="J12" s="20">
        <v>2</v>
      </c>
      <c r="K12" s="21">
        <v>0</v>
      </c>
    </row>
    <row r="13" spans="1:11" s="22" customFormat="1">
      <c r="A13" s="18" t="s">
        <v>29</v>
      </c>
      <c r="B13" s="19" t="s">
        <v>30</v>
      </c>
      <c r="C13" s="20">
        <v>13</v>
      </c>
      <c r="D13" s="20">
        <v>102398</v>
      </c>
      <c r="E13" s="21">
        <v>284.12443064000001</v>
      </c>
      <c r="F13" s="21">
        <v>132.61288103999999</v>
      </c>
      <c r="G13" s="21">
        <v>151.5115496</v>
      </c>
      <c r="H13" s="21">
        <v>11690.22824583</v>
      </c>
      <c r="I13" s="21">
        <v>11664.3915849</v>
      </c>
      <c r="J13" s="20">
        <v>0</v>
      </c>
      <c r="K13" s="21">
        <v>0</v>
      </c>
    </row>
    <row r="14" spans="1:11" s="22" customFormat="1">
      <c r="A14" s="18" t="s">
        <v>31</v>
      </c>
      <c r="B14" s="19" t="s">
        <v>32</v>
      </c>
      <c r="C14" s="20">
        <v>11</v>
      </c>
      <c r="D14" s="20">
        <v>88502</v>
      </c>
      <c r="E14" s="21">
        <v>922.45729827000002</v>
      </c>
      <c r="F14" s="21">
        <v>242.33812015999999</v>
      </c>
      <c r="G14" s="21">
        <v>680.11917811000001</v>
      </c>
      <c r="H14" s="21">
        <v>20241.53355937</v>
      </c>
      <c r="I14" s="21">
        <v>19980.521176480001</v>
      </c>
      <c r="J14" s="20">
        <v>0</v>
      </c>
      <c r="K14" s="21">
        <v>0</v>
      </c>
    </row>
    <row r="15" spans="1:11" s="22" customFormat="1">
      <c r="A15" s="18" t="s">
        <v>33</v>
      </c>
      <c r="B15" s="19" t="s">
        <v>34</v>
      </c>
      <c r="C15" s="20">
        <v>22</v>
      </c>
      <c r="D15" s="20">
        <v>223158</v>
      </c>
      <c r="E15" s="21">
        <v>750.49889427999994</v>
      </c>
      <c r="F15" s="21">
        <v>1200.6094138000001</v>
      </c>
      <c r="G15" s="21">
        <v>-450.11051952000099</v>
      </c>
      <c r="H15" s="21">
        <v>35276.88955557</v>
      </c>
      <c r="I15" s="21">
        <v>35555.081837580001</v>
      </c>
      <c r="J15" s="20">
        <v>0</v>
      </c>
      <c r="K15" s="21">
        <v>0</v>
      </c>
    </row>
    <row r="16" spans="1:11" s="22" customFormat="1">
      <c r="A16" s="18" t="s">
        <v>35</v>
      </c>
      <c r="B16" s="19" t="s">
        <v>36</v>
      </c>
      <c r="C16" s="20">
        <v>21</v>
      </c>
      <c r="D16" s="20">
        <v>529188</v>
      </c>
      <c r="E16" s="21">
        <v>11524.753263230001</v>
      </c>
      <c r="F16" s="21">
        <v>12345.20398092</v>
      </c>
      <c r="G16" s="21">
        <v>-820.45071769000106</v>
      </c>
      <c r="H16" s="21">
        <v>171243.01613969001</v>
      </c>
      <c r="I16" s="21">
        <v>171507.17345537001</v>
      </c>
      <c r="J16" s="20">
        <v>0</v>
      </c>
      <c r="K16" s="21">
        <v>0</v>
      </c>
    </row>
    <row r="17" spans="1:11" s="22" customFormat="1">
      <c r="A17" s="18" t="s">
        <v>37</v>
      </c>
      <c r="B17" s="19" t="s">
        <v>38</v>
      </c>
      <c r="C17" s="20">
        <v>14</v>
      </c>
      <c r="D17" s="20">
        <v>184077</v>
      </c>
      <c r="E17" s="21">
        <v>45.504383699999998</v>
      </c>
      <c r="F17" s="21">
        <v>401.13364321</v>
      </c>
      <c r="G17" s="21">
        <v>-355.62925951</v>
      </c>
      <c r="H17" s="21">
        <v>20746.498530069999</v>
      </c>
      <c r="I17" s="21">
        <v>20862.22465466</v>
      </c>
      <c r="J17" s="20">
        <v>4</v>
      </c>
      <c r="K17" s="21">
        <v>0</v>
      </c>
    </row>
    <row r="18" spans="1:11" s="22" customFormat="1">
      <c r="A18" s="18" t="s">
        <v>39</v>
      </c>
      <c r="B18" s="19" t="s">
        <v>40</v>
      </c>
      <c r="C18" s="20">
        <v>22</v>
      </c>
      <c r="D18" s="20">
        <v>237444</v>
      </c>
      <c r="E18" s="21">
        <v>1731.07100418</v>
      </c>
      <c r="F18" s="21">
        <v>2069.84831141</v>
      </c>
      <c r="G18" s="21">
        <v>-338.77730723000099</v>
      </c>
      <c r="H18" s="21">
        <v>78296.739349759999</v>
      </c>
      <c r="I18" s="21">
        <v>78244.393993670004</v>
      </c>
      <c r="J18" s="20">
        <v>0</v>
      </c>
      <c r="K18" s="21">
        <v>0</v>
      </c>
    </row>
    <row r="19" spans="1:11" s="22" customFormat="1">
      <c r="A19" s="18" t="s">
        <v>41</v>
      </c>
      <c r="B19" s="19" t="s">
        <v>42</v>
      </c>
      <c r="C19" s="20">
        <v>21</v>
      </c>
      <c r="D19" s="20">
        <v>208995</v>
      </c>
      <c r="E19" s="21">
        <v>2572.1293545499998</v>
      </c>
      <c r="F19" s="21">
        <v>2228.8127598000001</v>
      </c>
      <c r="G19" s="21">
        <v>343.31659474999799</v>
      </c>
      <c r="H19" s="21">
        <v>42233.735612819997</v>
      </c>
      <c r="I19" s="21">
        <v>42516.776991279999</v>
      </c>
      <c r="J19" s="20">
        <v>0</v>
      </c>
      <c r="K19" s="21">
        <v>0</v>
      </c>
    </row>
    <row r="20" spans="1:11" s="22" customFormat="1">
      <c r="A20" s="18" t="s">
        <v>43</v>
      </c>
      <c r="B20" s="19" t="s">
        <v>44</v>
      </c>
      <c r="C20" s="20">
        <v>5</v>
      </c>
      <c r="D20" s="20">
        <v>35849</v>
      </c>
      <c r="E20" s="21">
        <v>367.90201042000001</v>
      </c>
      <c r="F20" s="21">
        <v>646.91734688999998</v>
      </c>
      <c r="G20" s="21">
        <v>-279.01533647000002</v>
      </c>
      <c r="H20" s="21">
        <v>4832.0678179799997</v>
      </c>
      <c r="I20" s="21">
        <v>5071.3184461299998</v>
      </c>
      <c r="J20" s="20">
        <v>0</v>
      </c>
      <c r="K20" s="21">
        <v>0</v>
      </c>
    </row>
    <row r="21" spans="1:11" s="22" customFormat="1">
      <c r="A21" s="18" t="s">
        <v>45</v>
      </c>
      <c r="B21" s="19" t="s">
        <v>46</v>
      </c>
      <c r="C21" s="20">
        <v>12</v>
      </c>
      <c r="D21" s="20">
        <v>198785</v>
      </c>
      <c r="E21" s="21">
        <v>1672.40243037</v>
      </c>
      <c r="F21" s="21">
        <v>3155.1838260999998</v>
      </c>
      <c r="G21" s="21">
        <v>-1482.78139573</v>
      </c>
      <c r="H21" s="21">
        <v>51417.021583250003</v>
      </c>
      <c r="I21" s="21">
        <v>52065.296051140002</v>
      </c>
      <c r="J21" s="20">
        <v>0</v>
      </c>
      <c r="K21" s="21">
        <v>0</v>
      </c>
    </row>
    <row r="22" spans="1:11" ht="30">
      <c r="A22" s="6" t="s">
        <v>47</v>
      </c>
      <c r="B22" s="13" t="s">
        <v>48</v>
      </c>
      <c r="C22" s="15">
        <f>SUM($C$6:$C$21)</f>
        <v>317</v>
      </c>
      <c r="D22" s="15">
        <f>SUM($D$6:$D$21)</f>
        <v>6824169</v>
      </c>
      <c r="E22" s="10">
        <f>SUM($E$6:$E$21)</f>
        <v>1109280.6017954389</v>
      </c>
      <c r="F22" s="10">
        <f>SUM($F$6:$F$21)</f>
        <v>1236433.2326923602</v>
      </c>
      <c r="G22" s="10">
        <f>SUM($G$6:$G$21)</f>
        <v>-127152.63089692009</v>
      </c>
      <c r="H22" s="10">
        <f>SUM($H$6:$H$21)</f>
        <v>1567477.2804634401</v>
      </c>
      <c r="I22" s="10">
        <f>SUM($I$6:$I$21)</f>
        <v>1698139.6037142004</v>
      </c>
      <c r="J22" s="15">
        <f>SUM($J$6:$J$21)</f>
        <v>7</v>
      </c>
      <c r="K22" s="10">
        <f>SUM($K$6:$K$21)</f>
        <v>0</v>
      </c>
    </row>
    <row r="23" spans="1:11">
      <c r="A23" s="8"/>
      <c r="B23" s="5" t="s">
        <v>47</v>
      </c>
      <c r="C23" s="16"/>
      <c r="D23" s="16"/>
      <c r="E23" s="11"/>
      <c r="F23" s="11"/>
      <c r="G23" s="11"/>
      <c r="H23" s="11"/>
      <c r="I23" s="11"/>
      <c r="J23" s="16"/>
      <c r="K23" s="11"/>
    </row>
    <row r="24" spans="1:11" ht="15.75">
      <c r="A24" s="2" t="s">
        <v>49</v>
      </c>
      <c r="B24" s="3" t="s">
        <v>50</v>
      </c>
      <c r="C24" s="16"/>
      <c r="D24" s="16"/>
      <c r="E24" s="11"/>
      <c r="F24" s="11"/>
      <c r="G24" s="11"/>
      <c r="H24" s="11"/>
      <c r="I24" s="11"/>
      <c r="J24" s="16"/>
      <c r="K24" s="11"/>
    </row>
    <row r="25" spans="1:11" s="22" customFormat="1">
      <c r="A25" s="18" t="s">
        <v>15</v>
      </c>
      <c r="B25" s="19" t="s">
        <v>51</v>
      </c>
      <c r="C25" s="20">
        <v>29</v>
      </c>
      <c r="D25" s="20">
        <v>8858996</v>
      </c>
      <c r="E25" s="21">
        <v>5704.1494334999998</v>
      </c>
      <c r="F25" s="21">
        <v>2629.03579928</v>
      </c>
      <c r="G25" s="21">
        <v>3075.1136342200002</v>
      </c>
      <c r="H25" s="21">
        <v>180798.64346311</v>
      </c>
      <c r="I25" s="21">
        <v>182230.58224650001</v>
      </c>
      <c r="J25" s="20">
        <v>0</v>
      </c>
      <c r="K25" s="21">
        <v>0</v>
      </c>
    </row>
    <row r="26" spans="1:11" s="22" customFormat="1">
      <c r="A26" s="18" t="s">
        <v>17</v>
      </c>
      <c r="B26" s="19" t="s">
        <v>52</v>
      </c>
      <c r="C26" s="20">
        <v>32</v>
      </c>
      <c r="D26" s="20">
        <v>15529618</v>
      </c>
      <c r="E26" s="21">
        <v>5178.8272231199999</v>
      </c>
      <c r="F26" s="21">
        <v>3167.8473718499999</v>
      </c>
      <c r="G26" s="21">
        <v>2010.9798512699999</v>
      </c>
      <c r="H26" s="21">
        <v>358671.87699694</v>
      </c>
      <c r="I26" s="21">
        <v>366104.25100778003</v>
      </c>
      <c r="J26" s="20">
        <v>0</v>
      </c>
      <c r="K26" s="21">
        <v>0</v>
      </c>
    </row>
    <row r="27" spans="1:11" s="22" customFormat="1">
      <c r="A27" s="18" t="s">
        <v>19</v>
      </c>
      <c r="B27" s="19" t="s">
        <v>53</v>
      </c>
      <c r="C27" s="20">
        <v>31</v>
      </c>
      <c r="D27" s="20">
        <v>11329719</v>
      </c>
      <c r="E27" s="21">
        <v>6202.2459964700001</v>
      </c>
      <c r="F27" s="21">
        <v>2390.43585166</v>
      </c>
      <c r="G27" s="21">
        <v>3811.8101448100101</v>
      </c>
      <c r="H27" s="21">
        <v>270774.49004254001</v>
      </c>
      <c r="I27" s="21">
        <v>273845.68246643001</v>
      </c>
      <c r="J27" s="20">
        <v>0</v>
      </c>
      <c r="K27" s="21">
        <v>0</v>
      </c>
    </row>
    <row r="28" spans="1:11" s="22" customFormat="1">
      <c r="A28" s="18" t="s">
        <v>21</v>
      </c>
      <c r="B28" s="19" t="s">
        <v>54</v>
      </c>
      <c r="C28" s="20">
        <v>29</v>
      </c>
      <c r="D28" s="20">
        <v>19729172</v>
      </c>
      <c r="E28" s="21">
        <v>8803.6638306999994</v>
      </c>
      <c r="F28" s="21">
        <v>3710.4393690100001</v>
      </c>
      <c r="G28" s="21">
        <v>5093.2244616899998</v>
      </c>
      <c r="H28" s="21">
        <v>399784.16924957</v>
      </c>
      <c r="I28" s="21">
        <v>401252.21584051999</v>
      </c>
      <c r="J28" s="20">
        <v>0</v>
      </c>
      <c r="K28" s="21">
        <v>0</v>
      </c>
    </row>
    <row r="29" spans="1:11" s="22" customFormat="1">
      <c r="A29" s="18" t="s">
        <v>23</v>
      </c>
      <c r="B29" s="19" t="s">
        <v>55</v>
      </c>
      <c r="C29" s="20">
        <v>29</v>
      </c>
      <c r="D29" s="20">
        <v>24035920</v>
      </c>
      <c r="E29" s="21">
        <v>8470.1300131299995</v>
      </c>
      <c r="F29" s="21">
        <v>3802.43247195</v>
      </c>
      <c r="G29" s="21">
        <v>4667.6975411800004</v>
      </c>
      <c r="H29" s="21">
        <v>329245.31121820997</v>
      </c>
      <c r="I29" s="21">
        <v>332952.23152012</v>
      </c>
      <c r="J29" s="20">
        <v>0</v>
      </c>
      <c r="K29" s="21">
        <v>0</v>
      </c>
    </row>
    <row r="30" spans="1:11" s="22" customFormat="1">
      <c r="A30" s="18" t="s">
        <v>25</v>
      </c>
      <c r="B30" s="19" t="s">
        <v>56</v>
      </c>
      <c r="C30" s="20">
        <v>10</v>
      </c>
      <c r="D30" s="20">
        <v>1171677</v>
      </c>
      <c r="E30" s="21">
        <v>554.22714808000103</v>
      </c>
      <c r="F30" s="21">
        <v>277.03732080999998</v>
      </c>
      <c r="G30" s="21">
        <v>277.18982727000099</v>
      </c>
      <c r="H30" s="21">
        <v>31554.413141720001</v>
      </c>
      <c r="I30" s="21">
        <v>32205.646161190001</v>
      </c>
      <c r="J30" s="20">
        <v>0</v>
      </c>
      <c r="K30" s="21">
        <v>0</v>
      </c>
    </row>
    <row r="31" spans="1:11" s="22" customFormat="1">
      <c r="A31" s="18" t="s">
        <v>27</v>
      </c>
      <c r="B31" s="19" t="s">
        <v>57</v>
      </c>
      <c r="C31" s="20">
        <v>23</v>
      </c>
      <c r="D31" s="20">
        <v>7999203</v>
      </c>
      <c r="E31" s="21">
        <v>3104.7641682399999</v>
      </c>
      <c r="F31" s="21">
        <v>1590.89343805</v>
      </c>
      <c r="G31" s="21">
        <v>1513.8707301899999</v>
      </c>
      <c r="H31" s="21">
        <v>188290.38787082999</v>
      </c>
      <c r="I31" s="21">
        <v>191262.62453110001</v>
      </c>
      <c r="J31" s="20">
        <v>0</v>
      </c>
      <c r="K31" s="21">
        <v>0</v>
      </c>
    </row>
    <row r="32" spans="1:11" s="22" customFormat="1">
      <c r="A32" s="18" t="s">
        <v>29</v>
      </c>
      <c r="B32" s="19" t="s">
        <v>58</v>
      </c>
      <c r="C32" s="20">
        <v>28</v>
      </c>
      <c r="D32" s="20">
        <v>5159573</v>
      </c>
      <c r="E32" s="21">
        <v>1898.3290808300001</v>
      </c>
      <c r="F32" s="21">
        <v>1442.5321381700001</v>
      </c>
      <c r="G32" s="21">
        <v>455.79694265999899</v>
      </c>
      <c r="H32" s="21">
        <v>146287.54660107999</v>
      </c>
      <c r="I32" s="21">
        <v>148931.46291711999</v>
      </c>
      <c r="J32" s="20">
        <v>0</v>
      </c>
      <c r="K32" s="21">
        <v>0</v>
      </c>
    </row>
    <row r="33" spans="1:11" s="22" customFormat="1">
      <c r="A33" s="18" t="s">
        <v>31</v>
      </c>
      <c r="B33" s="19" t="s">
        <v>59</v>
      </c>
      <c r="C33" s="20">
        <v>202</v>
      </c>
      <c r="D33" s="20">
        <v>29848837</v>
      </c>
      <c r="E33" s="21">
        <v>22127.889323290001</v>
      </c>
      <c r="F33" s="21">
        <v>6796.3519260900002</v>
      </c>
      <c r="G33" s="21">
        <v>15331.5373972</v>
      </c>
      <c r="H33" s="21">
        <v>472698.07830980001</v>
      </c>
      <c r="I33" s="21">
        <v>472461.77791634999</v>
      </c>
      <c r="J33" s="20">
        <v>0</v>
      </c>
      <c r="K33" s="21">
        <v>0</v>
      </c>
    </row>
    <row r="34" spans="1:11" s="22" customFormat="1">
      <c r="A34" s="18" t="s">
        <v>33</v>
      </c>
      <c r="B34" s="19" t="s">
        <v>60</v>
      </c>
      <c r="C34" s="20">
        <v>42</v>
      </c>
      <c r="D34" s="20">
        <v>16839209</v>
      </c>
      <c r="E34" s="21">
        <v>2000.83787521</v>
      </c>
      <c r="F34" s="21">
        <v>1812.85426897</v>
      </c>
      <c r="G34" s="21">
        <v>187.98360623999699</v>
      </c>
      <c r="H34" s="21">
        <v>241311.28658846999</v>
      </c>
      <c r="I34" s="21">
        <v>246087.75668562</v>
      </c>
      <c r="J34" s="20">
        <v>0</v>
      </c>
      <c r="K34" s="21">
        <v>0</v>
      </c>
    </row>
    <row r="35" spans="1:11" s="22" customFormat="1">
      <c r="A35" s="18" t="s">
        <v>35</v>
      </c>
      <c r="B35" s="19" t="s">
        <v>61</v>
      </c>
      <c r="C35" s="20">
        <v>39</v>
      </c>
      <c r="D35" s="20">
        <v>16994903</v>
      </c>
      <c r="E35" s="21">
        <v>8070.8712457499996</v>
      </c>
      <c r="F35" s="21">
        <v>3340.16317415</v>
      </c>
      <c r="G35" s="21">
        <v>4730.7080716</v>
      </c>
      <c r="H35" s="21">
        <v>438132.38942686998</v>
      </c>
      <c r="I35" s="21">
        <v>442761.36625850998</v>
      </c>
      <c r="J35" s="20">
        <v>0</v>
      </c>
      <c r="K35" s="21">
        <v>0</v>
      </c>
    </row>
    <row r="36" spans="1:11">
      <c r="A36" s="6" t="s">
        <v>47</v>
      </c>
      <c r="B36" s="6" t="s">
        <v>62</v>
      </c>
      <c r="C36" s="15">
        <f>SUM($C$25:$C$35)</f>
        <v>494</v>
      </c>
      <c r="D36" s="15">
        <f>SUM($D$25:$D$35)</f>
        <v>157496827</v>
      </c>
      <c r="E36" s="10">
        <f>SUM($E$25:$E$35)</f>
        <v>72115.935338320007</v>
      </c>
      <c r="F36" s="10">
        <f>SUM($F$25:$F$35)</f>
        <v>30960.023129990001</v>
      </c>
      <c r="G36" s="10">
        <f>SUM($G$25:$G$35)</f>
        <v>41155.91220833001</v>
      </c>
      <c r="H36" s="10">
        <f>SUM($H$25:$H$35)</f>
        <v>3057548.5929091396</v>
      </c>
      <c r="I36" s="10">
        <f>SUM($I$25:$I$35)</f>
        <v>3090095.5975512401</v>
      </c>
      <c r="J36" s="15">
        <f>SUM($J$25:$J$35)</f>
        <v>0</v>
      </c>
      <c r="K36" s="10">
        <f>SUM($K$25:$K$35)</f>
        <v>0</v>
      </c>
    </row>
    <row r="37" spans="1:11">
      <c r="A37" s="8"/>
      <c r="B37" s="5" t="s">
        <v>47</v>
      </c>
      <c r="C37" s="16"/>
      <c r="D37" s="16"/>
      <c r="E37" s="11"/>
      <c r="F37" s="11"/>
      <c r="G37" s="11"/>
      <c r="H37" s="11"/>
      <c r="I37" s="11"/>
      <c r="J37" s="16"/>
      <c r="K37" s="11"/>
    </row>
    <row r="38" spans="1:11" ht="15.75">
      <c r="A38" s="2" t="s">
        <v>63</v>
      </c>
      <c r="B38" s="3" t="s">
        <v>64</v>
      </c>
      <c r="C38" s="16"/>
      <c r="D38" s="16"/>
      <c r="E38" s="11"/>
      <c r="F38" s="11"/>
      <c r="G38" s="11"/>
      <c r="H38" s="11"/>
      <c r="I38" s="11"/>
      <c r="J38" s="16"/>
      <c r="K38" s="11"/>
    </row>
    <row r="39" spans="1:11" s="22" customFormat="1">
      <c r="A39" s="18" t="s">
        <v>15</v>
      </c>
      <c r="B39" s="19" t="s">
        <v>65</v>
      </c>
      <c r="C39" s="20">
        <v>18</v>
      </c>
      <c r="D39" s="20">
        <v>546180</v>
      </c>
      <c r="E39" s="21">
        <v>391.45850443</v>
      </c>
      <c r="F39" s="21">
        <v>561.56296734</v>
      </c>
      <c r="G39" s="21">
        <v>-170.10446291</v>
      </c>
      <c r="H39" s="21">
        <v>28460.124303249999</v>
      </c>
      <c r="I39" s="21">
        <v>28651.320371419999</v>
      </c>
      <c r="J39" s="20">
        <v>1</v>
      </c>
      <c r="K39" s="21">
        <v>0</v>
      </c>
    </row>
    <row r="40" spans="1:11" s="22" customFormat="1">
      <c r="A40" s="18" t="s">
        <v>17</v>
      </c>
      <c r="B40" s="19" t="s">
        <v>66</v>
      </c>
      <c r="C40" s="20">
        <v>31</v>
      </c>
      <c r="D40" s="20">
        <v>5706104</v>
      </c>
      <c r="E40" s="21">
        <v>2480.7826504</v>
      </c>
      <c r="F40" s="21">
        <v>2153.1533405199998</v>
      </c>
      <c r="G40" s="21">
        <v>327.62930988000198</v>
      </c>
      <c r="H40" s="21">
        <v>221192.28815487999</v>
      </c>
      <c r="I40" s="21">
        <v>224944.03808036001</v>
      </c>
      <c r="J40" s="20">
        <v>2</v>
      </c>
      <c r="K40" s="21">
        <v>9.3272999999999993</v>
      </c>
    </row>
    <row r="41" spans="1:11" s="22" customFormat="1">
      <c r="A41" s="18" t="s">
        <v>19</v>
      </c>
      <c r="B41" s="19" t="s">
        <v>67</v>
      </c>
      <c r="C41" s="20">
        <v>34</v>
      </c>
      <c r="D41" s="20">
        <v>5055258</v>
      </c>
      <c r="E41" s="21">
        <v>4441.6400323600001</v>
      </c>
      <c r="F41" s="21">
        <v>2845.5231985199998</v>
      </c>
      <c r="G41" s="21">
        <v>1596.11683383999</v>
      </c>
      <c r="H41" s="21">
        <v>285622.00122471998</v>
      </c>
      <c r="I41" s="21">
        <v>288317.45317231998</v>
      </c>
      <c r="J41" s="20">
        <v>0</v>
      </c>
      <c r="K41" s="21">
        <v>0</v>
      </c>
    </row>
    <row r="42" spans="1:11" s="22" customFormat="1">
      <c r="A42" s="18" t="s">
        <v>21</v>
      </c>
      <c r="B42" s="19" t="s">
        <v>68</v>
      </c>
      <c r="C42" s="20">
        <v>27</v>
      </c>
      <c r="D42" s="20">
        <v>2846417</v>
      </c>
      <c r="E42" s="21">
        <v>3798.5666289699998</v>
      </c>
      <c r="F42" s="21">
        <v>1223.8475179699999</v>
      </c>
      <c r="G42" s="21">
        <v>2574.7191109999999</v>
      </c>
      <c r="H42" s="21">
        <v>103320.90935774001</v>
      </c>
      <c r="I42" s="21">
        <v>109198.35586210999</v>
      </c>
      <c r="J42" s="20">
        <v>0</v>
      </c>
      <c r="K42" s="21">
        <v>0</v>
      </c>
    </row>
    <row r="43" spans="1:11" s="22" customFormat="1">
      <c r="A43" s="18" t="s">
        <v>23</v>
      </c>
      <c r="B43" s="19" t="s">
        <v>69</v>
      </c>
      <c r="C43" s="20">
        <v>31</v>
      </c>
      <c r="D43" s="20">
        <v>573073</v>
      </c>
      <c r="E43" s="21">
        <v>19722.786808590001</v>
      </c>
      <c r="F43" s="21">
        <v>20131.881400549999</v>
      </c>
      <c r="G43" s="21">
        <v>-409.09459195999102</v>
      </c>
      <c r="H43" s="21">
        <v>196063.65787448001</v>
      </c>
      <c r="I43" s="21">
        <v>236722.83433074001</v>
      </c>
      <c r="J43" s="20">
        <v>0</v>
      </c>
      <c r="K43" s="21">
        <v>0</v>
      </c>
    </row>
    <row r="44" spans="1:11" s="22" customFormat="1">
      <c r="A44" s="18" t="s">
        <v>25</v>
      </c>
      <c r="B44" s="19" t="s">
        <v>70</v>
      </c>
      <c r="C44" s="20">
        <v>22</v>
      </c>
      <c r="D44" s="20">
        <v>470610</v>
      </c>
      <c r="E44" s="21">
        <v>2166.7752196400002</v>
      </c>
      <c r="F44" s="21">
        <v>1716.26333011</v>
      </c>
      <c r="G44" s="21">
        <v>450.511889530004</v>
      </c>
      <c r="H44" s="21">
        <v>41876.738451439996</v>
      </c>
      <c r="I44" s="21">
        <v>43696.019633819997</v>
      </c>
      <c r="J44" s="20">
        <v>2</v>
      </c>
      <c r="K44" s="21">
        <v>25.812899999999999</v>
      </c>
    </row>
    <row r="45" spans="1:11">
      <c r="A45" s="6" t="s">
        <v>47</v>
      </c>
      <c r="B45" s="6" t="s">
        <v>71</v>
      </c>
      <c r="C45" s="15">
        <f>SUM($C$39:$C$44)</f>
        <v>163</v>
      </c>
      <c r="D45" s="15">
        <f>SUM($D$39:$D$44)</f>
        <v>15197642</v>
      </c>
      <c r="E45" s="10">
        <f>SUM($E$39:$E$44)</f>
        <v>33002.009844390006</v>
      </c>
      <c r="F45" s="10">
        <f>SUM($F$39:$F$44)</f>
        <v>28632.231755009998</v>
      </c>
      <c r="G45" s="10">
        <f>SUM($G$39:$G$44)</f>
        <v>4369.7780893800045</v>
      </c>
      <c r="H45" s="10">
        <f>SUM($H$39:$H$44)</f>
        <v>876535.71936650993</v>
      </c>
      <c r="I45" s="10">
        <f>SUM($I$39:$I$44)</f>
        <v>931530.02145077009</v>
      </c>
      <c r="J45" s="15">
        <f>SUM($J$39:$J$44)</f>
        <v>5</v>
      </c>
      <c r="K45" s="10">
        <f>SUM($K$39:$K$44)</f>
        <v>35.1402</v>
      </c>
    </row>
    <row r="46" spans="1:11">
      <c r="A46" s="8"/>
      <c r="B46" s="5" t="s">
        <v>47</v>
      </c>
      <c r="C46" s="16"/>
      <c r="D46" s="16"/>
      <c r="E46" s="11"/>
      <c r="F46" s="11"/>
      <c r="G46" s="11"/>
      <c r="H46" s="11"/>
      <c r="I46" s="11"/>
      <c r="J46" s="16"/>
      <c r="K46" s="11"/>
    </row>
    <row r="47" spans="1:11" ht="15.75">
      <c r="A47" s="2" t="s">
        <v>72</v>
      </c>
      <c r="B47" s="3" t="s">
        <v>73</v>
      </c>
      <c r="C47" s="16"/>
      <c r="D47" s="16"/>
      <c r="E47" s="11"/>
      <c r="F47" s="11"/>
      <c r="G47" s="11"/>
      <c r="H47" s="11"/>
      <c r="I47" s="11"/>
      <c r="J47" s="16"/>
      <c r="K47" s="11"/>
    </row>
    <row r="48" spans="1:11" s="22" customFormat="1">
      <c r="A48" s="18" t="s">
        <v>15</v>
      </c>
      <c r="B48" s="19" t="s">
        <v>74</v>
      </c>
      <c r="C48" s="20">
        <v>29</v>
      </c>
      <c r="D48" s="20">
        <v>2982418</v>
      </c>
      <c r="E48" s="21">
        <v>335.15027715000002</v>
      </c>
      <c r="F48" s="21">
        <v>202.59869990000001</v>
      </c>
      <c r="G48" s="21">
        <v>132.55157725000001</v>
      </c>
      <c r="H48" s="21">
        <v>30127.999594320001</v>
      </c>
      <c r="I48" s="21">
        <v>30611.164027179999</v>
      </c>
      <c r="J48" s="20">
        <v>0</v>
      </c>
      <c r="K48" s="21">
        <v>0</v>
      </c>
    </row>
    <row r="49" spans="1:11" s="22" customFormat="1">
      <c r="A49" s="18" t="s">
        <v>17</v>
      </c>
      <c r="B49" s="19" t="s">
        <v>75</v>
      </c>
      <c r="C49" s="20">
        <v>12</v>
      </c>
      <c r="D49" s="20">
        <v>3049707</v>
      </c>
      <c r="E49" s="21">
        <v>266.61042112000001</v>
      </c>
      <c r="F49" s="21">
        <v>65.765142420000103</v>
      </c>
      <c r="G49" s="21">
        <v>200.84527869999999</v>
      </c>
      <c r="H49" s="21">
        <v>22728.073898679999</v>
      </c>
      <c r="I49" s="21">
        <v>22829.336624269999</v>
      </c>
      <c r="J49" s="20">
        <v>0</v>
      </c>
      <c r="K49" s="21">
        <v>0</v>
      </c>
    </row>
    <row r="50" spans="1:11">
      <c r="A50" s="6" t="s">
        <v>47</v>
      </c>
      <c r="B50" s="6" t="s">
        <v>76</v>
      </c>
      <c r="C50" s="15">
        <f>SUM($C$48:$C$49)</f>
        <v>41</v>
      </c>
      <c r="D50" s="15">
        <f>SUM($D$48:$D$49)</f>
        <v>6032125</v>
      </c>
      <c r="E50" s="10">
        <f>SUM($E$48:$E$49)</f>
        <v>601.76069827000003</v>
      </c>
      <c r="F50" s="10">
        <f>SUM($F$48:$F$49)</f>
        <v>268.36384232000012</v>
      </c>
      <c r="G50" s="10">
        <f>SUM($G$48:$G$49)</f>
        <v>333.39685595000003</v>
      </c>
      <c r="H50" s="10">
        <f>SUM($H$48:$H$49)</f>
        <v>52856.073493000004</v>
      </c>
      <c r="I50" s="10">
        <f>SUM($I$48:$I$49)</f>
        <v>53440.500651449998</v>
      </c>
      <c r="J50" s="15">
        <f>SUM($J$48:$J$49)</f>
        <v>0</v>
      </c>
      <c r="K50" s="10">
        <f>SUM($K$48:$K$49)</f>
        <v>0</v>
      </c>
    </row>
    <row r="51" spans="1:11">
      <c r="A51" s="8"/>
      <c r="B51" s="5" t="s">
        <v>47</v>
      </c>
      <c r="C51" s="16"/>
      <c r="D51" s="16"/>
      <c r="E51" s="11"/>
      <c r="F51" s="11"/>
      <c r="G51" s="11"/>
      <c r="H51" s="11"/>
      <c r="I51" s="11"/>
      <c r="J51" s="16"/>
      <c r="K51" s="11"/>
    </row>
    <row r="52" spans="1:11" ht="15.75">
      <c r="A52" s="2" t="s">
        <v>77</v>
      </c>
      <c r="B52" s="3" t="s">
        <v>78</v>
      </c>
      <c r="C52" s="16"/>
      <c r="D52" s="16"/>
      <c r="E52" s="11"/>
      <c r="F52" s="11"/>
      <c r="G52" s="11"/>
      <c r="H52" s="11"/>
      <c r="I52" s="11"/>
      <c r="J52" s="16"/>
      <c r="K52" s="11"/>
    </row>
    <row r="53" spans="1:11" s="22" customFormat="1">
      <c r="A53" s="18" t="s">
        <v>15</v>
      </c>
      <c r="B53" s="19" t="s">
        <v>79</v>
      </c>
      <c r="C53" s="20">
        <v>282</v>
      </c>
      <c r="D53" s="20">
        <v>12545582</v>
      </c>
      <c r="E53" s="21">
        <v>9170.3275699799997</v>
      </c>
      <c r="F53" s="21">
        <v>4384.3634766699997</v>
      </c>
      <c r="G53" s="21">
        <v>4785.96409331</v>
      </c>
      <c r="H53" s="21">
        <v>275077.20275648002</v>
      </c>
      <c r="I53" s="21">
        <v>277090.89061462</v>
      </c>
      <c r="J53" s="20">
        <v>0</v>
      </c>
      <c r="K53" s="21">
        <v>0</v>
      </c>
    </row>
    <row r="54" spans="1:11" s="22" customFormat="1">
      <c r="A54" s="18" t="s">
        <v>17</v>
      </c>
      <c r="B54" s="19" t="s">
        <v>80</v>
      </c>
      <c r="C54" s="20">
        <v>18</v>
      </c>
      <c r="D54" s="20">
        <v>6405088</v>
      </c>
      <c r="E54" s="21">
        <v>885.46115820000205</v>
      </c>
      <c r="F54" s="21">
        <v>245.30172759999999</v>
      </c>
      <c r="G54" s="21">
        <v>640.159430600002</v>
      </c>
      <c r="H54" s="21">
        <v>44595.601868600002</v>
      </c>
      <c r="I54" s="21">
        <v>44342.331645279999</v>
      </c>
      <c r="J54" s="20">
        <v>0</v>
      </c>
      <c r="K54" s="21">
        <v>0</v>
      </c>
    </row>
    <row r="55" spans="1:11" s="22" customFormat="1">
      <c r="A55" s="18" t="s">
        <v>19</v>
      </c>
      <c r="B55" s="19" t="s">
        <v>81</v>
      </c>
      <c r="C55" s="20">
        <v>216</v>
      </c>
      <c r="D55" s="20">
        <v>18596766</v>
      </c>
      <c r="E55" s="21">
        <v>15828.862536430001</v>
      </c>
      <c r="F55" s="21">
        <v>20387.19510691</v>
      </c>
      <c r="G55" s="21">
        <v>-4558.33257047999</v>
      </c>
      <c r="H55" s="21">
        <v>765375.19197986997</v>
      </c>
      <c r="I55" s="21">
        <v>784169.41609337996</v>
      </c>
      <c r="J55" s="20">
        <v>0</v>
      </c>
      <c r="K55" s="21">
        <v>0</v>
      </c>
    </row>
    <row r="56" spans="1:11" s="22" customFormat="1">
      <c r="A56" s="18" t="s">
        <v>21</v>
      </c>
      <c r="B56" s="19" t="s">
        <v>82</v>
      </c>
      <c r="C56" s="20">
        <v>54</v>
      </c>
      <c r="D56" s="20">
        <v>1371852</v>
      </c>
      <c r="E56" s="21">
        <v>315.79525601</v>
      </c>
      <c r="F56" s="21">
        <v>399.24085463</v>
      </c>
      <c r="G56" s="21">
        <v>-83.445598620000496</v>
      </c>
      <c r="H56" s="21">
        <v>26612.784791739999</v>
      </c>
      <c r="I56" s="21">
        <v>27085.372626290002</v>
      </c>
      <c r="J56" s="20">
        <v>0</v>
      </c>
      <c r="K56" s="21">
        <v>0</v>
      </c>
    </row>
    <row r="57" spans="1:11">
      <c r="A57" s="6" t="s">
        <v>47</v>
      </c>
      <c r="B57" s="6" t="s">
        <v>83</v>
      </c>
      <c r="C57" s="15">
        <f>SUM($C$53:$C$56)</f>
        <v>570</v>
      </c>
      <c r="D57" s="15">
        <f>SUM($D$53:$D$56)</f>
        <v>38919288</v>
      </c>
      <c r="E57" s="10">
        <f>SUM($E$53:$E$56)</f>
        <v>26200.44652062</v>
      </c>
      <c r="F57" s="10">
        <f>SUM($F$53:$F$56)</f>
        <v>25416.10116581</v>
      </c>
      <c r="G57" s="10">
        <f>SUM($G$53:$G$56)</f>
        <v>784.34535481001194</v>
      </c>
      <c r="H57" s="10">
        <f>SUM($H$53:$H$56)</f>
        <v>1111660.7813966898</v>
      </c>
      <c r="I57" s="10">
        <f>SUM($I$53:$I$56)</f>
        <v>1132688.01097957</v>
      </c>
      <c r="J57" s="15">
        <f>SUM($J$53:$J$56)</f>
        <v>0</v>
      </c>
      <c r="K57" s="10">
        <f>SUM($K$53:$K$56)</f>
        <v>0</v>
      </c>
    </row>
    <row r="58" spans="1:11">
      <c r="A58" s="8"/>
      <c r="B58" s="5" t="s">
        <v>47</v>
      </c>
      <c r="C58" s="16"/>
      <c r="D58" s="16"/>
      <c r="E58" s="11"/>
      <c r="F58" s="11"/>
      <c r="G58" s="11"/>
      <c r="H58" s="11"/>
      <c r="I58" s="11"/>
      <c r="J58" s="16"/>
      <c r="K58" s="11"/>
    </row>
    <row r="59" spans="1:11">
      <c r="A59" s="7" t="s">
        <v>47</v>
      </c>
      <c r="B59" s="7" t="s">
        <v>84</v>
      </c>
      <c r="C59" s="17">
        <f>SUM($C$6:$C$21) + SUM($C$25:$C$35) + SUM($C$39:$C$44) + SUM($C$48:$C$49) + SUM($C$53:$C$56)</f>
        <v>1585</v>
      </c>
      <c r="D59" s="17">
        <f>SUM($D$6:$D$21) + SUM($D$25:$D$35) + SUM($D$39:$D$44) + SUM($D$48:$D$49) + SUM($D$53:$D$56)</f>
        <v>224470051</v>
      </c>
      <c r="E59" s="12">
        <f>SUM($E$6:$E$21) + SUM($E$25:$E$35) + SUM($E$39:$E$44) + SUM($E$48:$E$49) + SUM($E$53:$E$56)</f>
        <v>1241200.7541970389</v>
      </c>
      <c r="F59" s="12">
        <f>SUM($F$6:$F$21) + SUM($F$25:$F$35) + SUM($F$39:$F$44) + SUM($F$48:$F$49) + SUM($F$53:$F$56)</f>
        <v>1321709.9525854902</v>
      </c>
      <c r="G59" s="12">
        <f>SUM($G$6:$G$21) + SUM($G$25:$G$35) + SUM($G$39:$G$44) + SUM($G$48:$G$49) + SUM($G$53:$G$56)</f>
        <v>-80509.198388450051</v>
      </c>
      <c r="H59" s="12">
        <f>SUM($H$6:$H$21) + SUM($H$25:$H$35) + SUM($H$39:$H$44) + SUM($H$48:$H$49) + SUM($H$53:$H$56)</f>
        <v>6666078.4476287803</v>
      </c>
      <c r="I59" s="12">
        <f>SUM($I$6:$I$21) + SUM($I$25:$I$35) + SUM($I$39:$I$44) + SUM($I$48:$I$49) + SUM($I$53:$I$56)</f>
        <v>6905893.7343472298</v>
      </c>
      <c r="J59" s="17">
        <f>SUM($J$6:$J$21) + SUM($J$25:$J$35) + SUM($J$39:$J$44) + SUM($J$48:$J$49) + SUM($J$53:$J$56)</f>
        <v>12</v>
      </c>
      <c r="K59" s="12">
        <f>SUM($K$6:$K$21) + SUM($K$25:$K$35) + SUM($K$39:$K$44) + SUM($K$48:$K$49) + SUM($K$53:$K$56)</f>
        <v>35.1402</v>
      </c>
    </row>
    <row r="60" spans="1:11">
      <c r="A60" s="8"/>
      <c r="B60" s="5" t="s">
        <v>47</v>
      </c>
      <c r="C60" s="16"/>
      <c r="D60" s="16"/>
      <c r="E60" s="11"/>
      <c r="F60" s="11"/>
      <c r="G60" s="11"/>
      <c r="H60" s="11"/>
      <c r="I60" s="11"/>
      <c r="J60" s="16"/>
      <c r="K60" s="11"/>
    </row>
    <row r="61" spans="1:11" ht="15.75">
      <c r="A61" s="2" t="s">
        <v>85</v>
      </c>
      <c r="B61" s="3" t="s">
        <v>86</v>
      </c>
      <c r="C61" s="16"/>
      <c r="D61" s="16"/>
      <c r="E61" s="11"/>
      <c r="F61" s="11"/>
      <c r="G61" s="11"/>
      <c r="H61" s="11"/>
      <c r="I61" s="11"/>
      <c r="J61" s="16"/>
      <c r="K61" s="11"/>
    </row>
    <row r="62" spans="1:11" ht="15.75">
      <c r="A62" s="2" t="s">
        <v>13</v>
      </c>
      <c r="B62" s="3" t="s">
        <v>14</v>
      </c>
      <c r="C62" s="16"/>
      <c r="D62" s="16"/>
      <c r="E62" s="11"/>
      <c r="F62" s="11"/>
      <c r="G62" s="11"/>
      <c r="H62" s="11"/>
      <c r="I62" s="11"/>
      <c r="J62" s="16"/>
      <c r="K62" s="11"/>
    </row>
    <row r="63" spans="1:11" s="22" customFormat="1">
      <c r="A63" s="18" t="s">
        <v>15</v>
      </c>
      <c r="B63" s="19" t="s">
        <v>87</v>
      </c>
      <c r="C63" s="20">
        <v>80</v>
      </c>
      <c r="D63" s="20">
        <v>68115</v>
      </c>
      <c r="E63" s="21">
        <v>208.71</v>
      </c>
      <c r="F63" s="21">
        <v>0</v>
      </c>
      <c r="G63" s="21">
        <v>208.71</v>
      </c>
      <c r="H63" s="21">
        <v>15967.314990250001</v>
      </c>
      <c r="I63" s="21">
        <v>15910.873913199999</v>
      </c>
      <c r="J63" s="20">
        <v>0</v>
      </c>
      <c r="K63" s="21">
        <v>0</v>
      </c>
    </row>
    <row r="64" spans="1:11" s="22" customFormat="1">
      <c r="A64" s="18" t="s">
        <v>17</v>
      </c>
      <c r="B64" s="19" t="s">
        <v>88</v>
      </c>
      <c r="C64" s="20">
        <v>0</v>
      </c>
      <c r="D64" s="20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0">
        <v>0</v>
      </c>
      <c r="K64" s="21">
        <v>0</v>
      </c>
    </row>
    <row r="65" spans="1:11" s="22" customFormat="1">
      <c r="A65" s="18" t="s">
        <v>19</v>
      </c>
      <c r="B65" s="19" t="s">
        <v>89</v>
      </c>
      <c r="C65" s="20">
        <v>4</v>
      </c>
      <c r="D65" s="20">
        <v>30</v>
      </c>
      <c r="E65" s="21">
        <v>0</v>
      </c>
      <c r="F65" s="21">
        <v>0</v>
      </c>
      <c r="G65" s="21">
        <v>0</v>
      </c>
      <c r="H65" s="21">
        <v>1093.2123340000001</v>
      </c>
      <c r="I65" s="21">
        <v>1090.04692</v>
      </c>
      <c r="J65" s="20">
        <v>0</v>
      </c>
      <c r="K65" s="21">
        <v>0</v>
      </c>
    </row>
    <row r="66" spans="1:11" s="22" customFormat="1">
      <c r="A66" s="18" t="s">
        <v>21</v>
      </c>
      <c r="B66" s="19" t="s">
        <v>90</v>
      </c>
      <c r="C66" s="20">
        <v>1</v>
      </c>
      <c r="D66" s="20">
        <v>195809</v>
      </c>
      <c r="E66" s="21">
        <v>17.66</v>
      </c>
      <c r="F66" s="21">
        <v>51.73</v>
      </c>
      <c r="G66" s="21">
        <v>-34.07</v>
      </c>
      <c r="H66" s="21">
        <v>5419.88</v>
      </c>
      <c r="I66" s="21">
        <v>5480.71</v>
      </c>
      <c r="J66" s="20">
        <v>0</v>
      </c>
      <c r="K66" s="21">
        <v>0</v>
      </c>
    </row>
    <row r="67" spans="1:11">
      <c r="A67" s="6" t="s">
        <v>47</v>
      </c>
      <c r="B67" s="6" t="s">
        <v>91</v>
      </c>
      <c r="C67" s="15">
        <f>SUM($C$63:$C$66)</f>
        <v>85</v>
      </c>
      <c r="D67" s="15">
        <f>SUM($D$63:$D$66)</f>
        <v>263954</v>
      </c>
      <c r="E67" s="10">
        <f>SUM($E$63:$E$66)</f>
        <v>226.37</v>
      </c>
      <c r="F67" s="10">
        <f>SUM($F$63:$F$66)</f>
        <v>51.73</v>
      </c>
      <c r="G67" s="10">
        <f>SUM($G$63:$G$66)</f>
        <v>174.64000000000001</v>
      </c>
      <c r="H67" s="10">
        <f>SUM($H$63:$H$66)</f>
        <v>22480.407324250002</v>
      </c>
      <c r="I67" s="10">
        <f>SUM($I$63:$I$66)</f>
        <v>22481.630833199997</v>
      </c>
      <c r="J67" s="15">
        <f>SUM($J$63:$J$66)</f>
        <v>0</v>
      </c>
      <c r="K67" s="10">
        <f>SUM($K$63:$K$66)</f>
        <v>0</v>
      </c>
    </row>
    <row r="68" spans="1:11">
      <c r="A68" s="8"/>
      <c r="B68" s="5" t="s">
        <v>47</v>
      </c>
      <c r="C68" s="16"/>
      <c r="D68" s="16"/>
      <c r="E68" s="11"/>
      <c r="F68" s="11"/>
      <c r="G68" s="11"/>
      <c r="H68" s="11"/>
      <c r="I68" s="11"/>
      <c r="J68" s="16"/>
      <c r="K68" s="11"/>
    </row>
    <row r="69" spans="1:11" ht="15.75">
      <c r="A69" s="2" t="s">
        <v>49</v>
      </c>
      <c r="B69" s="3" t="s">
        <v>50</v>
      </c>
      <c r="C69" s="16"/>
      <c r="D69" s="16"/>
      <c r="E69" s="11"/>
      <c r="F69" s="11"/>
      <c r="G69" s="11"/>
      <c r="H69" s="11"/>
      <c r="I69" s="11"/>
      <c r="J69" s="16"/>
      <c r="K69" s="11"/>
    </row>
    <row r="70" spans="1:11" s="22" customFormat="1">
      <c r="A70" s="18" t="s">
        <v>15</v>
      </c>
      <c r="B70" s="19" t="s">
        <v>60</v>
      </c>
      <c r="C70" s="20">
        <v>18</v>
      </c>
      <c r="D70" s="20">
        <v>267317</v>
      </c>
      <c r="E70" s="21">
        <v>0</v>
      </c>
      <c r="F70" s="21">
        <v>19.754048239999999</v>
      </c>
      <c r="G70" s="21">
        <v>-19.754048239999999</v>
      </c>
      <c r="H70" s="21">
        <v>4372.3659946300004</v>
      </c>
      <c r="I70" s="21">
        <v>4462.8576144099998</v>
      </c>
      <c r="J70" s="20">
        <v>0</v>
      </c>
      <c r="K70" s="21">
        <v>0</v>
      </c>
    </row>
    <row r="71" spans="1:11" s="22" customFormat="1">
      <c r="A71" s="18" t="s">
        <v>17</v>
      </c>
      <c r="B71" s="19" t="s">
        <v>92</v>
      </c>
      <c r="C71" s="20">
        <v>0</v>
      </c>
      <c r="D71" s="20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0">
        <v>0</v>
      </c>
      <c r="K71" s="21">
        <v>0</v>
      </c>
    </row>
    <row r="72" spans="1:11">
      <c r="A72" s="6" t="s">
        <v>47</v>
      </c>
      <c r="B72" s="6" t="s">
        <v>93</v>
      </c>
      <c r="C72" s="15">
        <f>SUM($C$70:$C$71)</f>
        <v>18</v>
      </c>
      <c r="D72" s="15">
        <f>SUM($D$70:$D$71)</f>
        <v>267317</v>
      </c>
      <c r="E72" s="10">
        <f>SUM($E$70:$E$71)</f>
        <v>0</v>
      </c>
      <c r="F72" s="10">
        <f>SUM($F$70:$F$71)</f>
        <v>19.754048239999999</v>
      </c>
      <c r="G72" s="10">
        <f>SUM($G$70:$G$71)</f>
        <v>-19.754048239999999</v>
      </c>
      <c r="H72" s="10">
        <f>SUM($H$70:$H$71)</f>
        <v>4372.3659946300004</v>
      </c>
      <c r="I72" s="10">
        <f>SUM($I$70:$I$71)</f>
        <v>4462.8576144099998</v>
      </c>
      <c r="J72" s="15">
        <f>SUM($J$70:$J$71)</f>
        <v>0</v>
      </c>
      <c r="K72" s="10">
        <f>SUM($K$70:$K$71)</f>
        <v>0</v>
      </c>
    </row>
    <row r="73" spans="1:11">
      <c r="A73" s="8"/>
      <c r="B73" s="4" t="s">
        <v>47</v>
      </c>
      <c r="C73" s="16"/>
      <c r="D73" s="16"/>
      <c r="E73" s="11"/>
      <c r="F73" s="11"/>
      <c r="G73" s="11"/>
      <c r="H73" s="11"/>
      <c r="I73" s="11"/>
      <c r="J73" s="16"/>
      <c r="K73" s="11"/>
    </row>
    <row r="74" spans="1:11" s="22" customFormat="1">
      <c r="A74" s="18" t="s">
        <v>63</v>
      </c>
      <c r="B74" s="19" t="s">
        <v>78</v>
      </c>
      <c r="C74" s="20">
        <v>0</v>
      </c>
      <c r="D74" s="20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0">
        <v>0</v>
      </c>
      <c r="K74" s="21">
        <v>0</v>
      </c>
    </row>
    <row r="75" spans="1:11">
      <c r="A75" s="8"/>
      <c r="B75" s="8"/>
      <c r="C75" s="16"/>
      <c r="D75" s="16"/>
      <c r="E75" s="11"/>
      <c r="F75" s="11"/>
      <c r="G75" s="11"/>
      <c r="H75" s="11"/>
      <c r="I75" s="11"/>
      <c r="J75" s="16"/>
      <c r="K75" s="11"/>
    </row>
    <row r="76" spans="1:11">
      <c r="A76" s="7" t="s">
        <v>47</v>
      </c>
      <c r="B76" s="7" t="s">
        <v>94</v>
      </c>
      <c r="C76" s="17">
        <f>SUM($C$63:$C$66) + SUM($C$70:$C$71) + SUM($C$74:$C$74)</f>
        <v>103</v>
      </c>
      <c r="D76" s="17">
        <f>SUM($D$63:$D$66) + SUM($D$70:$D$71) + SUM($D$74:$D$74)</f>
        <v>531271</v>
      </c>
      <c r="E76" s="12">
        <f>SUM($E$63:$E$66) + SUM($E$70:$E$71) + SUM($E$74:$E$74)</f>
        <v>226.37</v>
      </c>
      <c r="F76" s="12">
        <f>SUM($F$63:$F$66) + SUM($F$70:$F$71) + SUM($F$74:$F$74)</f>
        <v>71.484048239999993</v>
      </c>
      <c r="G76" s="12">
        <f>SUM($G$63:$G$66) + SUM($G$70:$G$71) + SUM($G$74:$G$74)</f>
        <v>154.88595176000001</v>
      </c>
      <c r="H76" s="12">
        <f>SUM($H$63:$H$66) + SUM($H$70:$H$71) + SUM($H$74:$H$74)</f>
        <v>26852.773318880001</v>
      </c>
      <c r="I76" s="12">
        <f>SUM($I$63:$I$66) + SUM($I$70:$I$71) + SUM($I$74:$I$74)</f>
        <v>26944.488447609998</v>
      </c>
      <c r="J76" s="17">
        <f>SUM($J$63:$J$66) + SUM($J$70:$J$71) + SUM($J$74:$J$74)</f>
        <v>0</v>
      </c>
      <c r="K76" s="12">
        <f>SUM($K$63:$K$66) + SUM($K$70:$K$71) + SUM($K$74:$K$74)</f>
        <v>0</v>
      </c>
    </row>
    <row r="77" spans="1:11">
      <c r="A77" s="8"/>
      <c r="B77" s="5" t="s">
        <v>47</v>
      </c>
      <c r="C77" s="16"/>
      <c r="D77" s="16"/>
      <c r="E77" s="11"/>
      <c r="F77" s="11"/>
      <c r="G77" s="11"/>
      <c r="H77" s="11"/>
      <c r="I77" s="11"/>
      <c r="J77" s="16"/>
      <c r="K77" s="11"/>
    </row>
    <row r="78" spans="1:11" ht="15.75">
      <c r="A78" s="2" t="s">
        <v>95</v>
      </c>
      <c r="B78" s="3" t="s">
        <v>96</v>
      </c>
      <c r="C78" s="16"/>
      <c r="D78" s="16"/>
      <c r="E78" s="11"/>
      <c r="F78" s="11"/>
      <c r="G78" s="11"/>
      <c r="H78" s="11"/>
      <c r="I78" s="11"/>
      <c r="J78" s="16"/>
      <c r="K78" s="11"/>
    </row>
    <row r="79" spans="1:11" s="22" customFormat="1">
      <c r="A79" s="18" t="s">
        <v>13</v>
      </c>
      <c r="B79" s="19" t="s">
        <v>14</v>
      </c>
      <c r="C79" s="20">
        <v>12</v>
      </c>
      <c r="D79" s="20">
        <v>2223</v>
      </c>
      <c r="E79" s="21">
        <v>1.0200000000000001E-2</v>
      </c>
      <c r="F79" s="21">
        <v>0.26279999999997</v>
      </c>
      <c r="G79" s="21">
        <v>-0.25259999999997002</v>
      </c>
      <c r="H79" s="21">
        <v>100.8961</v>
      </c>
      <c r="I79" s="21">
        <v>120.8295</v>
      </c>
      <c r="J79" s="20">
        <v>0</v>
      </c>
      <c r="K79" s="21">
        <v>0</v>
      </c>
    </row>
    <row r="80" spans="1:11" s="22" customFormat="1">
      <c r="A80" s="23"/>
      <c r="B80" s="23"/>
      <c r="C80" s="24"/>
      <c r="D80" s="24"/>
      <c r="E80" s="25"/>
      <c r="F80" s="25"/>
      <c r="G80" s="25"/>
      <c r="H80" s="25"/>
      <c r="I80" s="25"/>
      <c r="J80" s="24"/>
      <c r="K80" s="25"/>
    </row>
    <row r="81" spans="1:11" s="22" customFormat="1">
      <c r="A81" s="18" t="s">
        <v>49</v>
      </c>
      <c r="B81" s="19" t="s">
        <v>50</v>
      </c>
      <c r="C81" s="20">
        <v>0</v>
      </c>
      <c r="D81" s="20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0">
        <v>0</v>
      </c>
      <c r="K81" s="21">
        <v>0</v>
      </c>
    </row>
    <row r="82" spans="1:11" s="22" customFormat="1">
      <c r="A82" s="23"/>
      <c r="B82" s="23"/>
      <c r="C82" s="24"/>
      <c r="D82" s="24"/>
      <c r="E82" s="25"/>
      <c r="F82" s="25"/>
      <c r="G82" s="25"/>
      <c r="H82" s="25"/>
      <c r="I82" s="25"/>
      <c r="J82" s="24"/>
      <c r="K82" s="25"/>
    </row>
    <row r="83" spans="1:11" s="22" customFormat="1">
      <c r="A83" s="18" t="s">
        <v>63</v>
      </c>
      <c r="B83" s="19" t="s">
        <v>78</v>
      </c>
      <c r="C83" s="20">
        <v>0</v>
      </c>
      <c r="D83" s="20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0">
        <v>0</v>
      </c>
      <c r="K83" s="21">
        <v>0</v>
      </c>
    </row>
    <row r="84" spans="1:11">
      <c r="A84" s="8"/>
      <c r="B84" s="8"/>
      <c r="C84" s="16"/>
      <c r="D84" s="16"/>
      <c r="E84" s="11"/>
      <c r="F84" s="11"/>
      <c r="G84" s="11"/>
      <c r="H84" s="11"/>
      <c r="I84" s="11"/>
      <c r="J84" s="16"/>
      <c r="K84" s="11"/>
    </row>
    <row r="85" spans="1:11">
      <c r="A85" s="7" t="s">
        <v>47</v>
      </c>
      <c r="B85" s="7" t="s">
        <v>97</v>
      </c>
      <c r="C85" s="17">
        <f>SUM($C$79:$C$83)</f>
        <v>12</v>
      </c>
      <c r="D85" s="17">
        <f>SUM($D$79:$D$83)</f>
        <v>2223</v>
      </c>
      <c r="E85" s="12">
        <f>SUM($E$79:$E$83)</f>
        <v>1.0200000000000001E-2</v>
      </c>
      <c r="F85" s="12">
        <f>SUM($F$79:$F$83)</f>
        <v>0.26279999999997</v>
      </c>
      <c r="G85" s="12">
        <f>SUM($G$79:$G$83)</f>
        <v>-0.25259999999997002</v>
      </c>
      <c r="H85" s="12">
        <f>SUM($H$79:$H$83)</f>
        <v>100.8961</v>
      </c>
      <c r="I85" s="12">
        <f>SUM($I$79:$I$83)</f>
        <v>120.8295</v>
      </c>
      <c r="J85" s="17">
        <f>SUM($J$79:$J$83)</f>
        <v>0</v>
      </c>
      <c r="K85" s="12">
        <f>SUM($K$79:$K$83)</f>
        <v>0</v>
      </c>
    </row>
    <row r="86" spans="1:11">
      <c r="A86" s="8"/>
      <c r="B86" s="4" t="s">
        <v>47</v>
      </c>
      <c r="C86" s="16"/>
      <c r="D86" s="16"/>
      <c r="E86" s="11"/>
      <c r="F86" s="11"/>
      <c r="G86" s="11"/>
      <c r="H86" s="11"/>
      <c r="I86" s="11"/>
      <c r="J86" s="16"/>
      <c r="K86" s="11"/>
    </row>
    <row r="87" spans="1:11">
      <c r="A87" s="7" t="s">
        <v>47</v>
      </c>
      <c r="B87" s="7" t="s">
        <v>98</v>
      </c>
      <c r="C87" s="17">
        <f>SUM($C$59:$C$59) + SUM($C$76:$C$76) + SUM($C$85:$C$85)</f>
        <v>1700</v>
      </c>
      <c r="D87" s="17">
        <f>SUM($D$59:$D$59) + SUM($D$76:$D$76) + SUM($D$85:$D$85)</f>
        <v>225003545</v>
      </c>
      <c r="E87" s="12">
        <f>SUM($E$59:$E$59) + SUM($E$76:$E$76) + SUM($E$85:$E$85)</f>
        <v>1241427.134397039</v>
      </c>
      <c r="F87" s="12">
        <f>SUM($F$59:$F$59) + SUM($F$76:$F$76) + SUM($F$85:$F$85)</f>
        <v>1321781.69943373</v>
      </c>
      <c r="G87" s="12">
        <f>SUM($G$59:$G$59) + SUM($G$76:$G$76) + SUM($G$85:$G$85)</f>
        <v>-80354.565036690052</v>
      </c>
      <c r="H87" s="12">
        <f>SUM($H$59:$H$59) + SUM($H$76:$H$76) + SUM($H$85:$H$85)</f>
        <v>6693032.1170476601</v>
      </c>
      <c r="I87" s="12">
        <f>SUM($I$59:$I$59) + SUM($I$76:$I$76) + SUM($I$85:$I$85)</f>
        <v>6932959.0522948401</v>
      </c>
      <c r="J87" s="17">
        <f>SUM($J$59:$J$59) + SUM($J$76:$J$76) + SUM($J$85:$J$85)</f>
        <v>12</v>
      </c>
      <c r="K87" s="12">
        <f>SUM($K$59:$K$59) + SUM($K$76:$K$76) + SUM($K$85:$K$85)</f>
        <v>35.1402</v>
      </c>
    </row>
    <row r="88" spans="1:11">
      <c r="A88" s="8"/>
      <c r="B88" s="4" t="s">
        <v>47</v>
      </c>
      <c r="C88" s="16"/>
      <c r="D88" s="16"/>
      <c r="E88" s="11"/>
      <c r="F88" s="11"/>
      <c r="G88" s="11"/>
      <c r="H88" s="11"/>
      <c r="I88" s="11"/>
      <c r="J88" s="16"/>
      <c r="K88" s="11"/>
    </row>
    <row r="89" spans="1:11">
      <c r="A89" s="8"/>
      <c r="B89" s="27" t="s">
        <v>102</v>
      </c>
      <c r="C89" s="14">
        <v>88</v>
      </c>
      <c r="D89" s="14">
        <v>3151052</v>
      </c>
      <c r="E89" s="9">
        <v>2351.7289730900002</v>
      </c>
      <c r="F89" s="9">
        <v>1245.4960448300001</v>
      </c>
      <c r="G89" s="9">
        <v>1106.2329282600001</v>
      </c>
      <c r="H89" s="9">
        <v>91563.777198990007</v>
      </c>
      <c r="I89" s="9">
        <v>91082.271950409995</v>
      </c>
      <c r="J89" s="14">
        <v>0</v>
      </c>
      <c r="K89" s="9">
        <v>0</v>
      </c>
    </row>
    <row r="90" spans="1:11">
      <c r="J90" s="26" t="s">
        <v>100</v>
      </c>
    </row>
    <row r="91" spans="1:11">
      <c r="B91" s="61" t="s">
        <v>101</v>
      </c>
      <c r="C91" s="61"/>
      <c r="D91" s="61"/>
      <c r="E91" s="61"/>
      <c r="F91" s="61"/>
      <c r="G91" s="61"/>
      <c r="H91" s="61"/>
      <c r="I91" s="61"/>
      <c r="J91" s="61"/>
      <c r="K91" s="61"/>
    </row>
  </sheetData>
  <mergeCells count="3">
    <mergeCell ref="A1:K1"/>
    <mergeCell ref="A2:K2"/>
    <mergeCell ref="B91:K91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7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828675</xdr:colOff>
                <xdr:row>0</xdr:row>
                <xdr:rowOff>85725</xdr:rowOff>
              </from>
              <to>
                <xdr:col>5</xdr:col>
                <xdr:colOff>238125</xdr:colOff>
                <xdr:row>0</xdr:row>
                <xdr:rowOff>581025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4123-47DA-4C98-919B-99E6F45CA57B}">
  <sheetPr>
    <pageSetUpPr fitToPage="1"/>
  </sheetPr>
  <dimension ref="A5:N47"/>
  <sheetViews>
    <sheetView workbookViewId="0">
      <selection activeCell="A5" sqref="A5"/>
    </sheetView>
  </sheetViews>
  <sheetFormatPr defaultColWidth="9.140625" defaultRowHeight="15"/>
  <cols>
    <col min="1" max="1" width="50.28515625" customWidth="1"/>
    <col min="2" max="2" width="9.85546875" style="29" customWidth="1"/>
    <col min="3" max="3" width="10.5703125" style="29" customWidth="1"/>
    <col min="4" max="4" width="10.28515625" style="29" customWidth="1"/>
    <col min="5" max="5" width="11.28515625" style="29" customWidth="1"/>
    <col min="6" max="6" width="10.5703125" style="29" customWidth="1"/>
    <col min="7" max="7" width="14.28515625" style="29" customWidth="1"/>
    <col min="8" max="8" width="8.5703125" customWidth="1"/>
    <col min="9" max="9" width="11" customWidth="1"/>
  </cols>
  <sheetData>
    <row r="5" spans="1:12">
      <c r="A5" s="28" t="s">
        <v>103</v>
      </c>
    </row>
    <row r="6" spans="1:12">
      <c r="F6" s="30" t="s">
        <v>104</v>
      </c>
    </row>
    <row r="7" spans="1:12">
      <c r="A7" s="31"/>
      <c r="B7" s="72" t="s">
        <v>105</v>
      </c>
      <c r="C7" s="72"/>
      <c r="D7" s="72" t="s">
        <v>106</v>
      </c>
      <c r="E7" s="72"/>
      <c r="F7" s="72" t="s">
        <v>107</v>
      </c>
      <c r="G7" s="72"/>
    </row>
    <row r="8" spans="1:12" s="34" customFormat="1" ht="30">
      <c r="A8" s="32"/>
      <c r="B8" s="33" t="s">
        <v>108</v>
      </c>
      <c r="C8" s="33" t="s">
        <v>109</v>
      </c>
      <c r="D8" s="33" t="s">
        <v>108</v>
      </c>
      <c r="E8" s="33" t="s">
        <v>109</v>
      </c>
      <c r="F8" s="33" t="s">
        <v>108</v>
      </c>
      <c r="G8" s="33" t="s">
        <v>109</v>
      </c>
    </row>
    <row r="9" spans="1:12" s="34" customFormat="1">
      <c r="A9" s="35" t="s">
        <v>110</v>
      </c>
      <c r="B9" s="33"/>
      <c r="C9" s="33"/>
      <c r="D9" s="33"/>
      <c r="E9" s="33"/>
      <c r="F9" s="33"/>
      <c r="G9" s="33"/>
    </row>
    <row r="10" spans="1:12" s="34" customFormat="1">
      <c r="A10" s="36" t="s">
        <v>32</v>
      </c>
      <c r="B10" s="37">
        <v>2</v>
      </c>
      <c r="C10" s="37">
        <v>73</v>
      </c>
      <c r="D10" s="37">
        <v>0</v>
      </c>
      <c r="E10" s="37">
        <v>0</v>
      </c>
      <c r="F10" s="37">
        <f>B10</f>
        <v>2</v>
      </c>
      <c r="G10" s="37">
        <f>C10</f>
        <v>73</v>
      </c>
    </row>
    <row r="11" spans="1:12" s="34" customFormat="1">
      <c r="A11" s="36" t="s">
        <v>87</v>
      </c>
      <c r="B11" s="37">
        <v>0</v>
      </c>
      <c r="C11" s="37">
        <v>0</v>
      </c>
      <c r="D11" s="37">
        <v>1</v>
      </c>
      <c r="E11" s="37">
        <v>209</v>
      </c>
      <c r="F11" s="37">
        <f>D11</f>
        <v>1</v>
      </c>
      <c r="G11" s="37">
        <f>E11</f>
        <v>209</v>
      </c>
    </row>
    <row r="12" spans="1:12" s="34" customFormat="1">
      <c r="A12" s="38" t="s">
        <v>111</v>
      </c>
      <c r="B12" s="33">
        <f>SUM(B10:B11)</f>
        <v>2</v>
      </c>
      <c r="C12" s="33">
        <f t="shared" ref="C12:E12" si="0">SUM(C10:C11)</f>
        <v>73</v>
      </c>
      <c r="D12" s="33">
        <f t="shared" si="0"/>
        <v>1</v>
      </c>
      <c r="E12" s="33">
        <f t="shared" si="0"/>
        <v>209</v>
      </c>
      <c r="F12" s="33">
        <f>SUM(F10:F11)</f>
        <v>3</v>
      </c>
      <c r="G12" s="33">
        <f t="shared" ref="G12" si="1">SUM(G10:G11)</f>
        <v>282</v>
      </c>
    </row>
    <row r="13" spans="1:12">
      <c r="A13" s="38" t="s">
        <v>112</v>
      </c>
      <c r="B13" s="39"/>
      <c r="C13" s="39"/>
      <c r="D13" s="40"/>
      <c r="E13" s="40"/>
      <c r="F13" s="41"/>
      <c r="G13" s="41"/>
      <c r="H13" s="42"/>
      <c r="I13" s="42"/>
      <c r="J13" s="42"/>
      <c r="K13" s="42"/>
      <c r="L13" s="42"/>
    </row>
    <row r="14" spans="1:12">
      <c r="A14" s="43" t="s">
        <v>51</v>
      </c>
      <c r="B14" s="39">
        <v>1</v>
      </c>
      <c r="C14" s="39">
        <v>65</v>
      </c>
      <c r="D14" s="44">
        <v>0</v>
      </c>
      <c r="E14" s="44">
        <v>0</v>
      </c>
      <c r="F14" s="40">
        <f>B14</f>
        <v>1</v>
      </c>
      <c r="G14" s="40">
        <f t="shared" ref="G14:G15" si="2">C14</f>
        <v>65</v>
      </c>
      <c r="H14" s="42"/>
      <c r="I14" s="42"/>
      <c r="J14" s="42"/>
      <c r="K14" s="42"/>
      <c r="L14" s="42"/>
    </row>
    <row r="15" spans="1:12" ht="15.75" customHeight="1">
      <c r="A15" s="31" t="s">
        <v>59</v>
      </c>
      <c r="B15" s="31">
        <v>12</v>
      </c>
      <c r="C15" s="45">
        <v>11337</v>
      </c>
      <c r="D15" s="44">
        <v>0</v>
      </c>
      <c r="E15" s="44">
        <v>0</v>
      </c>
      <c r="F15" s="40">
        <f>B15</f>
        <v>12</v>
      </c>
      <c r="G15" s="40">
        <f t="shared" si="2"/>
        <v>11337</v>
      </c>
      <c r="H15" s="42"/>
      <c r="I15" s="42"/>
      <c r="J15" s="42"/>
      <c r="K15" s="42"/>
      <c r="L15" s="42"/>
    </row>
    <row r="16" spans="1:12" s="28" customFormat="1">
      <c r="A16" s="38" t="s">
        <v>113</v>
      </c>
      <c r="B16" s="46">
        <f>SUM(B14:B15)</f>
        <v>13</v>
      </c>
      <c r="C16" s="46">
        <f t="shared" ref="C16:G16" si="3">SUM(C14:C15)</f>
        <v>11402</v>
      </c>
      <c r="D16" s="46">
        <f t="shared" si="3"/>
        <v>0</v>
      </c>
      <c r="E16" s="46">
        <f t="shared" si="3"/>
        <v>0</v>
      </c>
      <c r="F16" s="46">
        <f t="shared" si="3"/>
        <v>13</v>
      </c>
      <c r="G16" s="46">
        <f t="shared" si="3"/>
        <v>11402</v>
      </c>
      <c r="H16" s="42"/>
      <c r="K16" s="42"/>
      <c r="L16" s="42"/>
    </row>
    <row r="17" spans="1:14" s="28" customFormat="1">
      <c r="A17" s="38" t="s">
        <v>114</v>
      </c>
      <c r="B17" s="46"/>
      <c r="C17" s="46"/>
      <c r="D17" s="46"/>
      <c r="E17" s="46"/>
      <c r="F17" s="46"/>
      <c r="G17" s="46"/>
      <c r="H17" s="42"/>
      <c r="K17" s="42"/>
      <c r="L17" s="42"/>
    </row>
    <row r="18" spans="1:14" s="28" customFormat="1">
      <c r="A18" s="47" t="s">
        <v>68</v>
      </c>
      <c r="B18" s="48">
        <v>2</v>
      </c>
      <c r="C18" s="48">
        <v>470</v>
      </c>
      <c r="D18" s="48">
        <v>0</v>
      </c>
      <c r="E18" s="48">
        <v>0</v>
      </c>
      <c r="F18" s="48">
        <f>B18</f>
        <v>2</v>
      </c>
      <c r="G18" s="48">
        <f>C18</f>
        <v>470</v>
      </c>
      <c r="H18" s="42"/>
      <c r="K18" s="42"/>
      <c r="L18" s="42"/>
    </row>
    <row r="19" spans="1:14" s="28" customFormat="1">
      <c r="A19" s="47" t="s">
        <v>69</v>
      </c>
      <c r="B19" s="48">
        <v>1</v>
      </c>
      <c r="C19" s="48">
        <v>249</v>
      </c>
      <c r="D19" s="48">
        <v>0</v>
      </c>
      <c r="E19" s="48">
        <v>0</v>
      </c>
      <c r="F19" s="48">
        <f>B19</f>
        <v>1</v>
      </c>
      <c r="G19" s="48">
        <f>C19</f>
        <v>249</v>
      </c>
      <c r="H19" s="42"/>
      <c r="K19" s="42"/>
      <c r="L19" s="42"/>
    </row>
    <row r="20" spans="1:14" s="28" customFormat="1">
      <c r="A20" s="38" t="s">
        <v>115</v>
      </c>
      <c r="B20" s="46">
        <f>SUM(B18:B19)</f>
        <v>3</v>
      </c>
      <c r="C20" s="46">
        <f t="shared" ref="C20:G20" si="4">SUM(C18:C19)</f>
        <v>719</v>
      </c>
      <c r="D20" s="46">
        <f t="shared" si="4"/>
        <v>0</v>
      </c>
      <c r="E20" s="46">
        <f t="shared" si="4"/>
        <v>0</v>
      </c>
      <c r="F20" s="46">
        <f t="shared" si="4"/>
        <v>3</v>
      </c>
      <c r="G20" s="46">
        <f t="shared" si="4"/>
        <v>719</v>
      </c>
      <c r="H20" s="42"/>
      <c r="K20" s="42"/>
      <c r="L20" s="42"/>
    </row>
    <row r="21" spans="1:14" s="28" customFormat="1">
      <c r="A21" s="38" t="s">
        <v>116</v>
      </c>
      <c r="B21" s="46"/>
      <c r="C21" s="46"/>
      <c r="D21" s="46"/>
      <c r="E21" s="46"/>
      <c r="F21" s="46"/>
      <c r="G21" s="46"/>
      <c r="H21" s="42"/>
      <c r="K21" s="42"/>
      <c r="L21" s="42"/>
    </row>
    <row r="22" spans="1:14" s="28" customFormat="1">
      <c r="A22" s="49" t="s">
        <v>117</v>
      </c>
      <c r="B22" s="48">
        <v>1</v>
      </c>
      <c r="C22" s="48">
        <v>69</v>
      </c>
      <c r="D22" s="48">
        <v>0</v>
      </c>
      <c r="E22" s="48">
        <v>0</v>
      </c>
      <c r="F22" s="48">
        <f>B22</f>
        <v>1</v>
      </c>
      <c r="G22" s="48">
        <f>C22</f>
        <v>69</v>
      </c>
      <c r="H22" s="42"/>
      <c r="K22" s="42"/>
      <c r="L22" s="42"/>
    </row>
    <row r="23" spans="1:14" s="28" customFormat="1">
      <c r="A23" s="38" t="s">
        <v>118</v>
      </c>
      <c r="B23" s="46">
        <f>SUM(B22)</f>
        <v>1</v>
      </c>
      <c r="C23" s="46">
        <f t="shared" ref="C23:G23" si="5">SUM(C22)</f>
        <v>69</v>
      </c>
      <c r="D23" s="46">
        <f t="shared" si="5"/>
        <v>0</v>
      </c>
      <c r="E23" s="46">
        <f t="shared" si="5"/>
        <v>0</v>
      </c>
      <c r="F23" s="46">
        <f t="shared" si="5"/>
        <v>1</v>
      </c>
      <c r="G23" s="46">
        <f t="shared" si="5"/>
        <v>69</v>
      </c>
      <c r="H23" s="42"/>
      <c r="K23" s="42"/>
      <c r="L23" s="42"/>
    </row>
    <row r="24" spans="1:14" ht="15.75" customHeight="1">
      <c r="A24" s="50" t="s">
        <v>119</v>
      </c>
      <c r="B24" s="51"/>
      <c r="C24" s="51"/>
      <c r="D24" s="51"/>
      <c r="E24" s="51"/>
      <c r="F24" s="41"/>
      <c r="G24" s="41"/>
      <c r="H24" s="42"/>
      <c r="I24" s="28"/>
      <c r="J24" s="28"/>
      <c r="K24" s="42"/>
      <c r="L24" s="42"/>
    </row>
    <row r="25" spans="1:14" ht="15.75" customHeight="1">
      <c r="A25" s="52" t="s">
        <v>79</v>
      </c>
      <c r="B25" s="51">
        <v>12</v>
      </c>
      <c r="C25" s="51">
        <v>1361</v>
      </c>
      <c r="D25" s="44">
        <v>0</v>
      </c>
      <c r="E25" s="44">
        <v>0</v>
      </c>
      <c r="F25" s="39">
        <f>B25</f>
        <v>12</v>
      </c>
      <c r="G25" s="40">
        <f t="shared" ref="G25:G26" si="6">C25</f>
        <v>1361</v>
      </c>
      <c r="H25" s="42"/>
      <c r="I25" s="28"/>
      <c r="J25" s="28"/>
      <c r="K25" s="42"/>
      <c r="L25" s="42"/>
    </row>
    <row r="26" spans="1:14" ht="15.75" customHeight="1">
      <c r="A26" s="31" t="s">
        <v>81</v>
      </c>
      <c r="B26" s="51">
        <v>2</v>
      </c>
      <c r="C26" s="51">
        <v>19</v>
      </c>
      <c r="D26" s="44">
        <v>0</v>
      </c>
      <c r="E26" s="44">
        <v>0</v>
      </c>
      <c r="F26" s="39">
        <f>B26</f>
        <v>2</v>
      </c>
      <c r="G26" s="40">
        <f t="shared" si="6"/>
        <v>19</v>
      </c>
      <c r="H26" s="42"/>
      <c r="I26" s="28"/>
      <c r="J26" s="28"/>
      <c r="K26" s="42"/>
      <c r="L26" s="42"/>
    </row>
    <row r="27" spans="1:14" s="28" customFormat="1">
      <c r="A27" s="38" t="s">
        <v>120</v>
      </c>
      <c r="B27" s="41">
        <f>SUM(B25:B26)</f>
        <v>14</v>
      </c>
      <c r="C27" s="41">
        <f t="shared" ref="C27:G27" si="7">SUM(C25:C26)</f>
        <v>1380</v>
      </c>
      <c r="D27" s="41">
        <f t="shared" si="7"/>
        <v>0</v>
      </c>
      <c r="E27" s="41">
        <f t="shared" si="7"/>
        <v>0</v>
      </c>
      <c r="F27" s="41">
        <f t="shared" si="7"/>
        <v>14</v>
      </c>
      <c r="G27" s="41">
        <f t="shared" si="7"/>
        <v>1380</v>
      </c>
      <c r="H27" s="42"/>
      <c r="I27" s="42"/>
      <c r="J27" s="42"/>
      <c r="K27" s="42"/>
    </row>
    <row r="28" spans="1:14" s="28" customFormat="1" ht="15.75" customHeight="1">
      <c r="A28" s="50" t="s">
        <v>121</v>
      </c>
      <c r="B28" s="41">
        <f>B12+B16+B20+B23+B27</f>
        <v>33</v>
      </c>
      <c r="C28" s="41">
        <f t="shared" ref="C28:G28" si="8">C12+C16+C20+C23+C27</f>
        <v>13643</v>
      </c>
      <c r="D28" s="41">
        <f t="shared" si="8"/>
        <v>1</v>
      </c>
      <c r="E28" s="41">
        <f t="shared" si="8"/>
        <v>209</v>
      </c>
      <c r="F28" s="41">
        <f t="shared" si="8"/>
        <v>34</v>
      </c>
      <c r="G28" s="41">
        <f t="shared" si="8"/>
        <v>13852</v>
      </c>
      <c r="H28" s="42"/>
      <c r="I28" s="42"/>
      <c r="J28" s="42"/>
      <c r="K28" s="42"/>
      <c r="L28" s="42"/>
    </row>
    <row r="29" spans="1:14">
      <c r="H29" s="42"/>
      <c r="I29" s="42"/>
      <c r="J29" s="42"/>
      <c r="K29" s="42"/>
      <c r="L29" s="42"/>
      <c r="M29" s="28"/>
      <c r="N29" s="28"/>
    </row>
    <row r="30" spans="1:14">
      <c r="A30" s="53" t="s">
        <v>122</v>
      </c>
      <c r="H30" s="42"/>
      <c r="I30" s="42"/>
      <c r="J30" s="42"/>
      <c r="K30" s="42"/>
      <c r="L30" s="42"/>
      <c r="M30" s="42"/>
      <c r="N30" s="28"/>
    </row>
    <row r="31" spans="1:14">
      <c r="A31" s="54" t="s">
        <v>123</v>
      </c>
      <c r="B31" s="73"/>
      <c r="C31" s="73"/>
      <c r="D31" s="73"/>
      <c r="E31" s="73"/>
      <c r="F31" s="73"/>
      <c r="G31" s="73"/>
      <c r="H31" s="42"/>
      <c r="I31" s="42"/>
      <c r="J31" s="42"/>
      <c r="K31" s="42"/>
      <c r="L31" s="42"/>
      <c r="M31" s="42"/>
      <c r="N31" s="28"/>
    </row>
    <row r="32" spans="1:14">
      <c r="A32" s="54" t="s">
        <v>110</v>
      </c>
      <c r="B32" s="63"/>
      <c r="C32" s="63"/>
      <c r="D32" s="63"/>
      <c r="E32" s="63"/>
      <c r="F32" s="63"/>
      <c r="G32" s="63"/>
      <c r="H32" s="42"/>
      <c r="I32" s="42"/>
      <c r="J32" s="42"/>
      <c r="K32" s="42"/>
      <c r="L32" s="42"/>
      <c r="M32" s="42"/>
      <c r="N32" s="28"/>
    </row>
    <row r="33" spans="1:14">
      <c r="A33" s="55" t="s">
        <v>32</v>
      </c>
      <c r="B33" s="64" t="s">
        <v>124</v>
      </c>
      <c r="C33" s="64"/>
      <c r="D33" s="64"/>
      <c r="E33" s="64"/>
      <c r="F33" s="64"/>
      <c r="G33" s="64"/>
      <c r="H33" s="42"/>
      <c r="I33" s="42"/>
      <c r="J33" s="42"/>
      <c r="K33" s="42"/>
      <c r="L33" s="42"/>
      <c r="M33" s="42"/>
      <c r="N33" s="28"/>
    </row>
    <row r="34" spans="1:14" s="28" customFormat="1" ht="13.15" customHeight="1">
      <c r="A34" s="56" t="s">
        <v>112</v>
      </c>
      <c r="B34" s="63"/>
      <c r="C34" s="63"/>
      <c r="D34" s="63"/>
      <c r="E34" s="63"/>
      <c r="F34" s="63"/>
      <c r="G34" s="63"/>
      <c r="H34" s="42"/>
      <c r="I34" s="42"/>
      <c r="J34" s="42"/>
      <c r="K34" s="42"/>
      <c r="L34" s="42"/>
      <c r="M34" s="42"/>
    </row>
    <row r="35" spans="1:14" s="28" customFormat="1" ht="15" customHeight="1">
      <c r="A35" s="43" t="s">
        <v>51</v>
      </c>
      <c r="B35" s="65" t="s">
        <v>125</v>
      </c>
      <c r="C35" s="65"/>
      <c r="D35" s="65"/>
      <c r="E35" s="65"/>
      <c r="F35" s="65"/>
      <c r="G35" s="65"/>
      <c r="H35" s="42"/>
      <c r="I35" s="42"/>
      <c r="J35" s="42"/>
      <c r="K35" s="42"/>
      <c r="L35" s="42"/>
      <c r="M35" s="42"/>
    </row>
    <row r="36" spans="1:14" s="42" customFormat="1" ht="90" customHeight="1">
      <c r="A36" s="57" t="s">
        <v>59</v>
      </c>
      <c r="B36" s="66" t="s">
        <v>126</v>
      </c>
      <c r="C36" s="67"/>
      <c r="D36" s="67"/>
      <c r="E36" s="67"/>
      <c r="F36" s="67"/>
      <c r="G36" s="68"/>
      <c r="I36"/>
      <c r="J36"/>
      <c r="K36"/>
      <c r="N36" s="28"/>
    </row>
    <row r="37" spans="1:14">
      <c r="A37" s="54" t="s">
        <v>114</v>
      </c>
      <c r="B37" s="69"/>
      <c r="C37" s="70"/>
      <c r="D37" s="70"/>
      <c r="E37" s="70"/>
      <c r="F37" s="70"/>
      <c r="G37" s="71"/>
      <c r="H37" s="42"/>
      <c r="I37" s="42"/>
      <c r="J37" s="42"/>
      <c r="K37" s="42"/>
      <c r="L37" s="42"/>
      <c r="M37" s="42"/>
      <c r="N37" s="28"/>
    </row>
    <row r="38" spans="1:14" ht="29.25" customHeight="1">
      <c r="A38" s="47" t="s">
        <v>68</v>
      </c>
      <c r="B38" s="64" t="s">
        <v>127</v>
      </c>
      <c r="C38" s="64"/>
      <c r="D38" s="64"/>
      <c r="E38" s="64"/>
      <c r="F38" s="64"/>
      <c r="G38" s="64"/>
      <c r="H38" s="42"/>
      <c r="I38" s="42"/>
      <c r="J38" s="42"/>
      <c r="K38" s="42"/>
      <c r="L38" s="42"/>
      <c r="M38" s="42"/>
      <c r="N38" s="28"/>
    </row>
    <row r="39" spans="1:14" s="42" customFormat="1" ht="15" customHeight="1">
      <c r="A39" s="47" t="s">
        <v>69</v>
      </c>
      <c r="B39" s="66" t="s">
        <v>128</v>
      </c>
      <c r="C39" s="67"/>
      <c r="D39" s="67"/>
      <c r="E39" s="67"/>
      <c r="F39" s="67"/>
      <c r="G39" s="68"/>
      <c r="I39"/>
      <c r="J39"/>
      <c r="K39"/>
      <c r="N39" s="28"/>
    </row>
    <row r="40" spans="1:14" s="42" customFormat="1" ht="14.45" customHeight="1">
      <c r="A40" s="38" t="s">
        <v>116</v>
      </c>
      <c r="B40" s="63"/>
      <c r="C40" s="63"/>
      <c r="D40" s="63"/>
      <c r="E40" s="63"/>
      <c r="F40" s="63"/>
      <c r="G40" s="63"/>
      <c r="I40"/>
      <c r="J40"/>
      <c r="K40"/>
      <c r="N40" s="28"/>
    </row>
    <row r="41" spans="1:14" s="42" customFormat="1" ht="14.45" customHeight="1">
      <c r="A41" s="49" t="s">
        <v>117</v>
      </c>
      <c r="B41" s="64" t="s">
        <v>129</v>
      </c>
      <c r="C41" s="64"/>
      <c r="D41" s="64"/>
      <c r="E41" s="64"/>
      <c r="F41" s="64"/>
      <c r="G41" s="64"/>
      <c r="I41"/>
      <c r="J41"/>
      <c r="K41"/>
      <c r="N41" s="28"/>
    </row>
    <row r="42" spans="1:14">
      <c r="A42" s="50" t="s">
        <v>119</v>
      </c>
      <c r="B42" s="64"/>
      <c r="C42" s="64"/>
      <c r="D42" s="64"/>
      <c r="E42" s="64"/>
      <c r="F42" s="64"/>
      <c r="G42" s="64"/>
      <c r="L42" s="28"/>
    </row>
    <row r="43" spans="1:14" ht="123.75" customHeight="1">
      <c r="A43" s="58" t="s">
        <v>79</v>
      </c>
      <c r="B43" s="62" t="s">
        <v>130</v>
      </c>
      <c r="C43" s="62"/>
      <c r="D43" s="62"/>
      <c r="E43" s="62"/>
      <c r="F43" s="62"/>
      <c r="G43" s="62"/>
    </row>
    <row r="44" spans="1:14" ht="30" customHeight="1">
      <c r="A44" s="57" t="s">
        <v>81</v>
      </c>
      <c r="B44" s="62" t="s">
        <v>131</v>
      </c>
      <c r="C44" s="62"/>
      <c r="D44" s="62"/>
      <c r="E44" s="62"/>
      <c r="F44" s="62"/>
      <c r="G44" s="62"/>
    </row>
    <row r="45" spans="1:14" ht="14.45" customHeight="1">
      <c r="A45" s="54" t="s">
        <v>132</v>
      </c>
      <c r="B45" s="62"/>
      <c r="C45" s="62"/>
      <c r="D45" s="62"/>
      <c r="E45" s="62"/>
      <c r="F45" s="62"/>
      <c r="G45" s="62"/>
    </row>
    <row r="46" spans="1:14" ht="14.45" customHeight="1">
      <c r="A46" s="54" t="s">
        <v>110</v>
      </c>
      <c r="B46" s="62"/>
      <c r="C46" s="62"/>
      <c r="D46" s="62"/>
      <c r="E46" s="62"/>
      <c r="F46" s="62"/>
      <c r="G46" s="62"/>
    </row>
    <row r="47" spans="1:14" ht="14.45" customHeight="1">
      <c r="A47" s="55" t="s">
        <v>87</v>
      </c>
      <c r="B47" s="62" t="s">
        <v>133</v>
      </c>
      <c r="C47" s="62"/>
      <c r="D47" s="62"/>
      <c r="E47" s="62"/>
      <c r="F47" s="62"/>
      <c r="G47" s="62"/>
    </row>
  </sheetData>
  <mergeCells count="20">
    <mergeCell ref="B39:G39"/>
    <mergeCell ref="B7:C7"/>
    <mergeCell ref="D7:E7"/>
    <mergeCell ref="F7:G7"/>
    <mergeCell ref="B31:G31"/>
    <mergeCell ref="B32:G32"/>
    <mergeCell ref="B33:G33"/>
    <mergeCell ref="B34:G34"/>
    <mergeCell ref="B35:G35"/>
    <mergeCell ref="B36:G36"/>
    <mergeCell ref="B37:G37"/>
    <mergeCell ref="B38:G38"/>
    <mergeCell ref="B46:G46"/>
    <mergeCell ref="B47:G47"/>
    <mergeCell ref="B40:G40"/>
    <mergeCell ref="B41:G41"/>
    <mergeCell ref="B42:G42"/>
    <mergeCell ref="B43:G43"/>
    <mergeCell ref="B44:G44"/>
    <mergeCell ref="B45:G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 24</vt:lpstr>
      <vt:lpstr>New 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2025-01-08T09:22:49Z</cp:lastPrinted>
  <dcterms:created xsi:type="dcterms:W3CDTF">2025-01-06T07:55:21Z</dcterms:created>
  <dcterms:modified xsi:type="dcterms:W3CDTF">2025-01-08T09:23:04Z</dcterms:modified>
</cp:coreProperties>
</file>