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0730" windowHeight="11160" activeTab="0"/>
  </bookViews>
  <sheets>
    <sheet name="Dec 2020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<sst xmlns="http://schemas.openxmlformats.org/spreadsheetml/2006/main" count="217" uniqueCount="156">
  <si>
    <t xml:space="preserve">Monthly Report for the month of December 2020 </t>
  </si>
  <si>
    <t xml:space="preserve">Sr </t>
  </si>
  <si>
    <t xml:space="preserve">Scheme Name </t>
  </si>
  <si>
    <t>No. of Schemes as on December 31, 2020</t>
  </si>
  <si>
    <t>No. of Folios as on December 31, 2020</t>
  </si>
  <si>
    <t xml:space="preserve">Funds Mobilized for the month of December 2020 </t>
  </si>
  <si>
    <t xml:space="preserve">Net Inflow (+ve)/Outflow (-ve) for the month of December 2020 </t>
  </si>
  <si>
    <t>Net Assets Under Management as on December 31, 2020</t>
  </si>
  <si>
    <t>Average Net Assets Under Management for the month December 2020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</si>
  <si>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</si>
  <si>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</si>
  <si>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</si>
  <si>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</si>
  <si>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</si>
  <si>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</si>
  <si>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</si>
  <si>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</si>
  <si>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</si>
  <si>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</si>
  <si>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</si>
  <si>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</si>
  <si>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</si>
  <si>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</si>
  <si>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</si>
  <si>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</si>
  <si>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</si>
  <si>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</si>
  <si>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</si>
  <si>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</si>
  <si>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</si>
  <si>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</si>
  <si>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</si>
  <si>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</si>
  <si>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</si>
  <si>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</si>
  <si>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</si>
  <si>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</si>
  <si>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</si>
  <si>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</si>
  <si>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</si>
  <si>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</si>
  <si>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</si>
  <si>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</si>
  <si>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</si>
  <si>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</si>
  <si>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</si>
  <si>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</si>
  <si>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</si>
  <si>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</si>
  <si>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</si>
  <si>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</si>
  <si>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</si>
  <si>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</si>
  <si>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</si>
  <si>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</si>
  <si>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</si>
  <si>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</si>
  <si>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</si>
  <si>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</si>
  <si>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</si>
  <si>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</si>
  <si>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</si>
  <si>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</si>
  <si>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</si>
  <si>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</si>
  <si>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</si>
  <si>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</si>
  <si>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</si>
  <si>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</si>
  <si>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</si>
  <si>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</si>
  <si>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</si>
  <si>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</si>
  <si>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</si>
  <si>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</si>
  <si>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</si>
  <si>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</si>
  <si>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</si>
  <si>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</si>
  <si>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</si>
  <si>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</si>
  <si>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</si>
  <si>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</si>
  <si>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</si>
  <si>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</si>
  <si>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</si>
  <si>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</si>
  <si>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</si>
  <si>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</si>
  <si>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</si>
  <si>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</si>
  <si>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</si>
  <si>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</si>
  <si>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</si>
  <si>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</si>
  <si>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</si>
  <si>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</si>
  <si>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</si>
  <si>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</si>
  <si>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</si>
  <si>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</si>
  <si>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</si>
  <si>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</si>
  <si>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</si>
  <si>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</si>
  <si>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</si>
  <si>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</si>
  <si>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</si>
  <si>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</si>
  <si>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Capital Protection Oriented Schemes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</si>
  <si>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</si>
  <si>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</si>
  <si>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</si>
  <si>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</si>
  <si>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</si>
  <si>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</si>
  <si>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</si>
  <si>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</si>
  <si>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</si>
  <si>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</si>
  <si>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</si>
  <si>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</si>
  <si>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December 2020</t>
  </si>
  <si>
    <t>Released on 08-Jan-2021</t>
  </si>
  <si>
    <t>Fund of Funds Scheme (Domestic) **</t>
  </si>
  <si>
    <t>Note :</t>
  </si>
  <si>
    <t>** Data in respect Fund of Funds Domestic is shown for information only. The same is included in the respective underlying schemes.</t>
  </si>
  <si>
    <t xml:space="preserve">NEW SCHEMES LAUNCHED DURING DECEMBER 2020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</si>
  <si>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</si>
  <si>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</si>
  <si>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</si>
  <si>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</si>
  <si>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</si>
  <si>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</si>
  <si>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</si>
  <si>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</si>
  <si>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 Equity Oriented Schemes</t>
  </si>
  <si>
    <t>Value Fund</t>
  </si>
  <si>
    <t>Subtotal "B"</t>
  </si>
  <si>
    <t>C. Hybrid Schemes</t>
  </si>
  <si>
    <t>Aggressive Hybrid Fund</t>
  </si>
  <si>
    <t>Subtotal "C"</t>
  </si>
  <si>
    <t>D. Other Schemes</t>
  </si>
  <si>
    <t>Subtotal "D"</t>
  </si>
  <si>
    <t>Total A + B +C+D</t>
  </si>
  <si>
    <t xml:space="preserve">*NEW SCHEMES LAUNCHED : </t>
  </si>
  <si>
    <t>Open End Schemes</t>
  </si>
  <si>
    <t>Baroda Banking and PSU Bond Fund</t>
  </si>
  <si>
    <t>ITI Large Cap Fund</t>
  </si>
  <si>
    <t>UTI Small Cap Fund</t>
  </si>
  <si>
    <t xml:space="preserve">HDFC Dividend Yield Fund </t>
  </si>
  <si>
    <t>DSP Value Fund</t>
  </si>
  <si>
    <t>Aditya Birla Sun Life ESG Fund; Axis Special Situations Fund; ICICI Prudential Quant Fund; Kotak ESG Opportunities Fund; Mirae Asset Banking and Financial Services Fund</t>
  </si>
  <si>
    <t>Union Hybrid Equity Fund</t>
  </si>
  <si>
    <t>Motilal Oswal 5 Year G-SEC ETF</t>
  </si>
  <si>
    <t>Invesco India - Invesco Global Consumer Trends Fund of Fund; Kotak International REIT FOF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</si>
</sst>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16" fillId="0" borderId="0" xfId="0" applyFont="1"/>
    <xf numFmtId="0" fontId="24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64" fontId="0" fillId="0" borderId="10" xfId="18" applyNumberFormat="1" applyFont="1" applyFill="1" applyBorder="1"/>
    <xf numFmtId="164" fontId="16" fillId="0" borderId="10" xfId="18" applyNumberFormat="1" applyFont="1" applyFill="1" applyBorder="1" applyAlignment="1">
      <alignment vertical="top" wrapText="1"/>
    </xf>
    <xf numFmtId="0" fontId="16" fillId="0" borderId="10" xfId="0" applyFont="1" applyBorder="1"/>
    <xf numFmtId="164" fontId="0" fillId="0" borderId="10" xfId="18" applyNumberFormat="1" applyFont="1" applyFill="1" applyBorder="1"/>
    <xf numFmtId="164" fontId="16" fillId="0" borderId="10" xfId="18" applyNumberFormat="1" applyFont="1" applyFill="1" applyBorder="1"/>
    <xf numFmtId="164" fontId="16" fillId="0" borderId="10" xfId="18" applyNumberFormat="1" applyFont="1" applyFill="1" applyBorder="1" applyAlignment="1" quotePrefix="1">
      <alignment horizontal="center" vertical="top" wrapText="1"/>
    </xf>
    <xf numFmtId="0" fontId="0" fillId="0" borderId="10" xfId="0" applyBorder="1" applyAlignment="1">
      <alignment vertical="center"/>
    </xf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809625</xdr:colOff>
          <xdr:row>0</xdr:row>
          <xdr:rowOff>66675</xdr:rowOff>
        </xdr:from>
        <xdr:to>
          <xdr:col>4</xdr:col>
          <xdr:colOff>219075</xdr:colOff>
          <xdr:row>0</xdr:row>
          <xdr:rowOff>561975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57150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workbookViewId="0" topLeftCell="A5">
      <selection activeCell="B22" sqref="B2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9" width="15.28125" style="1" bestFit="1" customWidth="1"/>
    <col min="10" max="16384" width="9.140625" style="1" customWidth="1"/>
  </cols>
  <sheetData>
    <row r="1" spans="1:9" ht="50.1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9" ht="15.75" customHeight="1">
      <c r="A2" s="40" t="s">
        <v>0</v>
      </c>
      <c r="B2" s="41"/>
      <c r="C2" s="41"/>
      <c r="D2" s="41"/>
      <c r="E2" s="41"/>
      <c r="F2" s="41"/>
      <c r="G2" s="41"/>
      <c r="H2" s="42"/>
      <c r="I2" s="2" t="s">
        <v>128</v>
      </c>
    </row>
    <row r="3" spans="1:9" ht="94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122</v>
      </c>
      <c r="G3" s="2" t="s">
        <v>6</v>
      </c>
      <c r="H3" s="2" t="s">
        <v>7</v>
      </c>
      <c r="I3" s="2" t="s">
        <v>8</v>
      </c>
    </row>
    <row r="4" spans="1:9" ht="15.75">
      <c r="A4" s="2" t="s">
        <v>9</v>
      </c>
      <c r="B4" s="3" t="s">
        <v>10</v>
      </c>
      <c r="C4" s="4"/>
      <c r="D4" s="4"/>
      <c r="E4" s="4"/>
      <c r="F4" s="4"/>
      <c r="G4" s="4"/>
      <c r="H4" s="4"/>
      <c r="I4" s="4"/>
    </row>
    <row r="5" spans="1:9" ht="15.75">
      <c r="A5" s="2" t="s">
        <v>11</v>
      </c>
      <c r="B5" s="3" t="s">
        <v>12</v>
      </c>
      <c r="C5" s="4"/>
      <c r="D5" s="4"/>
      <c r="E5" s="4"/>
      <c r="F5" s="4"/>
      <c r="G5" s="4"/>
      <c r="H5" s="4"/>
      <c r="I5" s="4"/>
    </row>
    <row r="6" spans="1:9" ht="15">
      <c r="A6" s="17" t="s">
        <v>13</v>
      </c>
      <c r="B6" s="18" t="s">
        <v>14</v>
      </c>
      <c r="C6" s="19">
        <v>30</v>
      </c>
      <c r="D6" s="19">
        <v>116665</v>
      </c>
      <c r="E6" s="20">
        <v>270965.5855732</v>
      </c>
      <c r="F6" s="20">
        <v>263555.3588991</v>
      </c>
      <c r="G6" s="20">
        <v>7410.22667410003</v>
      </c>
      <c r="H6" s="20">
        <v>65113.28685358</v>
      </c>
      <c r="I6" s="20">
        <v>80616.79306032</v>
      </c>
    </row>
    <row r="7" spans="1:9" ht="15">
      <c r="A7" s="17" t="s">
        <v>15</v>
      </c>
      <c r="B7" s="18" t="s">
        <v>16</v>
      </c>
      <c r="C7" s="19">
        <v>38</v>
      </c>
      <c r="D7" s="19">
        <v>2175087</v>
      </c>
      <c r="E7" s="20">
        <v>314957.13781584</v>
      </c>
      <c r="F7" s="20">
        <v>309854.91481423</v>
      </c>
      <c r="G7" s="20">
        <v>5102.22300161002</v>
      </c>
      <c r="H7" s="20">
        <v>381646.68263497</v>
      </c>
      <c r="I7" s="20">
        <v>381669.11698401</v>
      </c>
    </row>
    <row r="8" spans="1:9" ht="15">
      <c r="A8" s="17" t="s">
        <v>17</v>
      </c>
      <c r="B8" s="18" t="s">
        <v>18</v>
      </c>
      <c r="C8" s="19">
        <v>29</v>
      </c>
      <c r="D8" s="19">
        <v>756880</v>
      </c>
      <c r="E8" s="20">
        <v>19577.65453777</v>
      </c>
      <c r="F8" s="20">
        <v>24680.10373488</v>
      </c>
      <c r="G8" s="20">
        <v>-5102.44919711</v>
      </c>
      <c r="H8" s="20">
        <v>100157.28110217</v>
      </c>
      <c r="I8" s="20">
        <v>104294.37235511</v>
      </c>
    </row>
    <row r="9" spans="1:9" ht="15">
      <c r="A9" s="17" t="s">
        <v>19</v>
      </c>
      <c r="B9" s="18" t="s">
        <v>20</v>
      </c>
      <c r="C9" s="19">
        <v>26</v>
      </c>
      <c r="D9" s="19">
        <v>1191149</v>
      </c>
      <c r="E9" s="20">
        <v>25102.68574824</v>
      </c>
      <c r="F9" s="20">
        <v>26570.29475293</v>
      </c>
      <c r="G9" s="20">
        <v>-1467.60900469</v>
      </c>
      <c r="H9" s="20">
        <v>150124.35237467</v>
      </c>
      <c r="I9" s="20">
        <v>152958.6525628</v>
      </c>
    </row>
    <row r="10" spans="1:9" ht="15">
      <c r="A10" s="17" t="s">
        <v>21</v>
      </c>
      <c r="B10" s="18" t="s">
        <v>22</v>
      </c>
      <c r="C10" s="19">
        <v>20</v>
      </c>
      <c r="D10" s="19">
        <v>463501</v>
      </c>
      <c r="E10" s="20">
        <v>23238.67806641</v>
      </c>
      <c r="F10" s="20">
        <v>35134.84320658</v>
      </c>
      <c r="G10" s="20">
        <v>-11896.16514017</v>
      </c>
      <c r="H10" s="20">
        <v>87384.13939436</v>
      </c>
      <c r="I10" s="20">
        <v>96210.3973554</v>
      </c>
    </row>
    <row r="11" spans="1:9" ht="15">
      <c r="A11" s="17" t="s">
        <v>23</v>
      </c>
      <c r="B11" s="18" t="s">
        <v>24</v>
      </c>
      <c r="C11" s="19">
        <v>26</v>
      </c>
      <c r="D11" s="19">
        <v>678980</v>
      </c>
      <c r="E11" s="20">
        <v>13107.47268046</v>
      </c>
      <c r="F11" s="20">
        <v>9153.74017977</v>
      </c>
      <c r="G11" s="20">
        <v>3953.73250069</v>
      </c>
      <c r="H11" s="20">
        <v>157776.38930164</v>
      </c>
      <c r="I11" s="20">
        <v>155362.90259857</v>
      </c>
    </row>
    <row r="12" spans="1:9" ht="15">
      <c r="A12" s="17" t="s">
        <v>25</v>
      </c>
      <c r="B12" s="18" t="s">
        <v>26</v>
      </c>
      <c r="C12" s="19">
        <v>19</v>
      </c>
      <c r="D12" s="19">
        <v>310378</v>
      </c>
      <c r="E12" s="20">
        <v>2254.42396511</v>
      </c>
      <c r="F12" s="20">
        <v>436.45989754</v>
      </c>
      <c r="G12" s="20">
        <v>1817.96406757</v>
      </c>
      <c r="H12" s="20">
        <v>29352.97666847</v>
      </c>
      <c r="I12" s="20">
        <v>28415.01982865</v>
      </c>
    </row>
    <row r="13" spans="1:9" ht="15">
      <c r="A13" s="17" t="s">
        <v>27</v>
      </c>
      <c r="B13" s="18" t="s">
        <v>28</v>
      </c>
      <c r="C13" s="19">
        <v>14</v>
      </c>
      <c r="D13" s="19">
        <v>124278</v>
      </c>
      <c r="E13" s="20">
        <v>538.21853965</v>
      </c>
      <c r="F13" s="20">
        <v>352.95034481</v>
      </c>
      <c r="G13" s="20">
        <v>185.26819484</v>
      </c>
      <c r="H13" s="20">
        <v>12219.5147415</v>
      </c>
      <c r="I13" s="20">
        <v>12091.3126027</v>
      </c>
    </row>
    <row r="14" spans="1:9" ht="15">
      <c r="A14" s="17" t="s">
        <v>29</v>
      </c>
      <c r="B14" s="18" t="s">
        <v>30</v>
      </c>
      <c r="C14" s="19">
        <v>2</v>
      </c>
      <c r="D14" s="19">
        <v>30785</v>
      </c>
      <c r="E14" s="20">
        <v>51.8488</v>
      </c>
      <c r="F14" s="20">
        <v>12.2634</v>
      </c>
      <c r="G14" s="20">
        <v>39.5854</v>
      </c>
      <c r="H14" s="20">
        <v>2582.7344</v>
      </c>
      <c r="I14" s="20">
        <v>2548.4155</v>
      </c>
    </row>
    <row r="15" spans="1:9" ht="15">
      <c r="A15" s="17" t="s">
        <v>31</v>
      </c>
      <c r="B15" s="18" t="s">
        <v>32</v>
      </c>
      <c r="C15" s="19">
        <v>27</v>
      </c>
      <c r="D15" s="19">
        <v>299163</v>
      </c>
      <c r="E15" s="20">
        <v>2158.1449804</v>
      </c>
      <c r="F15" s="20">
        <v>612.06317305</v>
      </c>
      <c r="G15" s="20">
        <v>1546.08180735</v>
      </c>
      <c r="H15" s="20">
        <v>26750.38033522</v>
      </c>
      <c r="I15" s="20">
        <v>25931.98030345</v>
      </c>
    </row>
    <row r="16" spans="1:9" ht="15">
      <c r="A16" s="17" t="s">
        <v>33</v>
      </c>
      <c r="B16" s="18" t="s">
        <v>34</v>
      </c>
      <c r="C16" s="19">
        <v>20</v>
      </c>
      <c r="D16" s="19">
        <v>679070</v>
      </c>
      <c r="E16" s="20">
        <v>13754.97168112</v>
      </c>
      <c r="F16" s="20">
        <v>5145.20030307</v>
      </c>
      <c r="G16" s="20">
        <v>8609.77137805</v>
      </c>
      <c r="H16" s="20">
        <v>158815.35506002</v>
      </c>
      <c r="I16" s="20">
        <v>154212.42523371</v>
      </c>
    </row>
    <row r="17" spans="1:9" ht="15">
      <c r="A17" s="17" t="s">
        <v>35</v>
      </c>
      <c r="B17" s="18" t="s">
        <v>36</v>
      </c>
      <c r="C17" s="19">
        <v>21</v>
      </c>
      <c r="D17" s="19">
        <v>356460</v>
      </c>
      <c r="E17" s="20">
        <v>494.72046326</v>
      </c>
      <c r="F17" s="20">
        <v>685.07902916</v>
      </c>
      <c r="G17" s="20">
        <v>-190.3585659</v>
      </c>
      <c r="H17" s="20">
        <v>28482.1970718</v>
      </c>
      <c r="I17" s="20">
        <v>28510.494534</v>
      </c>
    </row>
    <row r="18" spans="1:9" ht="15">
      <c r="A18" s="17" t="s">
        <v>37</v>
      </c>
      <c r="B18" s="18" t="s">
        <v>38</v>
      </c>
      <c r="C18" s="19">
        <v>22</v>
      </c>
      <c r="D18" s="19">
        <v>385499</v>
      </c>
      <c r="E18" s="20">
        <v>11448.0441356</v>
      </c>
      <c r="F18" s="20">
        <v>9376.25074442</v>
      </c>
      <c r="G18" s="20">
        <v>2071.79339118</v>
      </c>
      <c r="H18" s="20">
        <v>125918.9229118</v>
      </c>
      <c r="I18" s="20">
        <v>124378.9918241</v>
      </c>
    </row>
    <row r="19" spans="1:9" ht="15">
      <c r="A19" s="17" t="s">
        <v>39</v>
      </c>
      <c r="B19" s="18" t="s">
        <v>40</v>
      </c>
      <c r="C19" s="19">
        <v>21</v>
      </c>
      <c r="D19" s="19">
        <v>223490</v>
      </c>
      <c r="E19" s="20">
        <v>1483.72491683</v>
      </c>
      <c r="F19" s="20">
        <v>3287.30125795</v>
      </c>
      <c r="G19" s="20">
        <v>-1803.57634112</v>
      </c>
      <c r="H19" s="20">
        <v>18599.43187569</v>
      </c>
      <c r="I19" s="20">
        <v>18404.64441997</v>
      </c>
    </row>
    <row r="20" spans="1:9" ht="15">
      <c r="A20" s="17" t="s">
        <v>41</v>
      </c>
      <c r="B20" s="18" t="s">
        <v>42</v>
      </c>
      <c r="C20" s="19">
        <v>4</v>
      </c>
      <c r="D20" s="19">
        <v>59742</v>
      </c>
      <c r="E20" s="20">
        <v>125.9308658</v>
      </c>
      <c r="F20" s="20">
        <v>58.0732705</v>
      </c>
      <c r="G20" s="20">
        <v>67.8575953</v>
      </c>
      <c r="H20" s="20">
        <v>1600.8187209</v>
      </c>
      <c r="I20" s="20">
        <v>1566.9358928</v>
      </c>
    </row>
    <row r="21" spans="1:9" ht="15">
      <c r="A21" s="17" t="s">
        <v>43</v>
      </c>
      <c r="B21" s="18" t="s">
        <v>44</v>
      </c>
      <c r="C21" s="19">
        <v>8</v>
      </c>
      <c r="D21" s="19">
        <v>222771</v>
      </c>
      <c r="E21" s="20">
        <v>7622.58365804</v>
      </c>
      <c r="F21" s="20">
        <v>4104.15467444</v>
      </c>
      <c r="G21" s="20">
        <v>3518.4289836</v>
      </c>
      <c r="H21" s="20">
        <v>59517.80973816</v>
      </c>
      <c r="I21" s="20">
        <v>56676.50841205</v>
      </c>
    </row>
    <row r="22" spans="1:9" ht="30">
      <c r="A22" s="7" t="s">
        <v>45</v>
      </c>
      <c r="B22" s="45" t="s">
        <v>46</v>
      </c>
      <c r="C22" s="14">
        <f>SUM($C$6:$C$21)</f>
        <v>327</v>
      </c>
      <c r="D22" s="14">
        <f>SUM($D$6:$D$21)</f>
        <v>8073898</v>
      </c>
      <c r="E22" s="10">
        <f>SUM($E$6:$E$21)</f>
        <v>706881.8264277298</v>
      </c>
      <c r="F22" s="10">
        <f>SUM($F$6:$F$21)</f>
        <v>693019.0516824303</v>
      </c>
      <c r="G22" s="10">
        <f>SUM($G$6:$G$21)</f>
        <v>13862.774745300048</v>
      </c>
      <c r="H22" s="10">
        <f>SUM($H$6:$H$21)</f>
        <v>1406042.27318495</v>
      </c>
      <c r="I22" s="10">
        <f>SUM($I$6:$I$21)</f>
        <v>1423848.9634676403</v>
      </c>
    </row>
    <row r="23" spans="1:9" ht="15">
      <c r="A23" s="4"/>
      <c r="B23" s="6" t="s">
        <v>45</v>
      </c>
      <c r="C23" s="15"/>
      <c r="D23" s="15"/>
      <c r="E23" s="11"/>
      <c r="F23" s="11"/>
      <c r="G23" s="11"/>
      <c r="H23" s="11"/>
      <c r="I23" s="11"/>
    </row>
    <row r="24" spans="1:9" ht="15.75">
      <c r="A24" s="2" t="s">
        <v>47</v>
      </c>
      <c r="B24" s="3" t="s">
        <v>48</v>
      </c>
      <c r="C24" s="15"/>
      <c r="D24" s="15"/>
      <c r="E24" s="11"/>
      <c r="F24" s="11"/>
      <c r="G24" s="11"/>
      <c r="H24" s="11"/>
      <c r="I24" s="11"/>
    </row>
    <row r="25" spans="1:9" ht="15">
      <c r="A25" s="17" t="s">
        <v>49</v>
      </c>
      <c r="B25" s="18" t="s">
        <v>50</v>
      </c>
      <c r="C25" s="19">
        <v>35</v>
      </c>
      <c r="D25" s="19">
        <v>9492331</v>
      </c>
      <c r="E25" s="20">
        <v>3081.66597625</v>
      </c>
      <c r="F25" s="20">
        <v>6622.43358414</v>
      </c>
      <c r="G25" s="20">
        <v>-3540.76760789</v>
      </c>
      <c r="H25" s="20">
        <v>167815.67994898</v>
      </c>
      <c r="I25" s="20">
        <v>165108.13262494</v>
      </c>
    </row>
    <row r="26" spans="1:9" ht="15">
      <c r="A26" s="17" t="s">
        <v>51</v>
      </c>
      <c r="B26" s="18" t="s">
        <v>52</v>
      </c>
      <c r="C26" s="19">
        <v>32</v>
      </c>
      <c r="D26" s="19">
        <v>10299252</v>
      </c>
      <c r="E26" s="20">
        <v>3449.52061387</v>
      </c>
      <c r="F26" s="20">
        <v>7325.90888062</v>
      </c>
      <c r="G26" s="20">
        <v>-3876.38826675</v>
      </c>
      <c r="H26" s="20">
        <v>171834.01969807</v>
      </c>
      <c r="I26" s="20">
        <v>168881.47958344</v>
      </c>
    </row>
    <row r="27" spans="1:9" ht="15">
      <c r="A27" s="17" t="s">
        <v>53</v>
      </c>
      <c r="B27" s="18" t="s">
        <v>54</v>
      </c>
      <c r="C27" s="19">
        <v>28</v>
      </c>
      <c r="D27" s="19">
        <v>4836942</v>
      </c>
      <c r="E27" s="20">
        <v>1626.64604732</v>
      </c>
      <c r="F27" s="20">
        <v>2915.38114313</v>
      </c>
      <c r="G27" s="20">
        <v>-1288.73509581</v>
      </c>
      <c r="H27" s="20">
        <v>69225.6648539</v>
      </c>
      <c r="I27" s="20">
        <v>68210.30052278</v>
      </c>
    </row>
    <row r="28" spans="1:9" ht="15">
      <c r="A28" s="17" t="s">
        <v>55</v>
      </c>
      <c r="B28" s="18" t="s">
        <v>56</v>
      </c>
      <c r="C28" s="19">
        <v>26</v>
      </c>
      <c r="D28" s="19">
        <v>6426333</v>
      </c>
      <c r="E28" s="20">
        <v>2522.70518509</v>
      </c>
      <c r="F28" s="20">
        <v>4158.50880187</v>
      </c>
      <c r="G28" s="20">
        <v>-1635.80361678</v>
      </c>
      <c r="H28" s="20">
        <v>104136.38515554</v>
      </c>
      <c r="I28" s="20">
        <v>102770.10904327</v>
      </c>
    </row>
    <row r="29" spans="1:9" ht="15">
      <c r="A29" s="17" t="s">
        <v>57</v>
      </c>
      <c r="B29" s="18" t="s">
        <v>58</v>
      </c>
      <c r="C29" s="19">
        <v>24</v>
      </c>
      <c r="D29" s="19">
        <v>4980371</v>
      </c>
      <c r="E29" s="20">
        <v>2445.57970729</v>
      </c>
      <c r="F29" s="20">
        <v>3142.01697172</v>
      </c>
      <c r="G29" s="20">
        <v>-696.43726443</v>
      </c>
      <c r="H29" s="20">
        <v>62633.29186399</v>
      </c>
      <c r="I29" s="20">
        <v>60946.53980991</v>
      </c>
    </row>
    <row r="30" spans="1:9" ht="15">
      <c r="A30" s="17" t="s">
        <v>59</v>
      </c>
      <c r="B30" s="18" t="s">
        <v>60</v>
      </c>
      <c r="C30" s="19">
        <v>7</v>
      </c>
      <c r="D30" s="19">
        <v>503183</v>
      </c>
      <c r="E30" s="20">
        <v>1621.33388712</v>
      </c>
      <c r="F30" s="20">
        <v>131.182827</v>
      </c>
      <c r="G30" s="20">
        <v>1490.15106012</v>
      </c>
      <c r="H30" s="20">
        <v>6265.61689755</v>
      </c>
      <c r="I30" s="20">
        <v>5300.91693561</v>
      </c>
    </row>
    <row r="31" spans="1:9" ht="15">
      <c r="A31" s="17" t="s">
        <v>61</v>
      </c>
      <c r="B31" s="18" t="s">
        <v>62</v>
      </c>
      <c r="C31" s="19">
        <v>18</v>
      </c>
      <c r="D31" s="19">
        <v>3831028</v>
      </c>
      <c r="E31" s="20">
        <v>948.86810199</v>
      </c>
      <c r="F31" s="20">
        <v>2589.78572626</v>
      </c>
      <c r="G31" s="20">
        <v>-1640.91762427</v>
      </c>
      <c r="H31" s="20">
        <v>58917.1906981</v>
      </c>
      <c r="I31" s="20">
        <v>58367.8367542</v>
      </c>
    </row>
    <row r="32" spans="1:9" ht="15">
      <c r="A32" s="17" t="s">
        <v>63</v>
      </c>
      <c r="B32" s="18" t="s">
        <v>64</v>
      </c>
      <c r="C32" s="19">
        <v>25</v>
      </c>
      <c r="D32" s="19">
        <v>3757824</v>
      </c>
      <c r="E32" s="20">
        <v>1639.37046062</v>
      </c>
      <c r="F32" s="20">
        <v>2734.7522949</v>
      </c>
      <c r="G32" s="20">
        <v>-1095.38183428</v>
      </c>
      <c r="H32" s="20">
        <v>63814.04288275</v>
      </c>
      <c r="I32" s="20">
        <v>62576.9160579</v>
      </c>
    </row>
    <row r="33" spans="1:9" ht="15">
      <c r="A33" s="17" t="s">
        <v>65</v>
      </c>
      <c r="B33" s="18" t="s">
        <v>66</v>
      </c>
      <c r="C33" s="19">
        <v>103</v>
      </c>
      <c r="D33" s="19">
        <v>7278899</v>
      </c>
      <c r="E33" s="20">
        <v>7439.01950552</v>
      </c>
      <c r="F33" s="20">
        <v>4026.94111724</v>
      </c>
      <c r="G33" s="20">
        <v>3412.07838828</v>
      </c>
      <c r="H33" s="20">
        <v>84352.72224908</v>
      </c>
      <c r="I33" s="20">
        <v>80120.22562222</v>
      </c>
    </row>
    <row r="34" spans="1:9" ht="15">
      <c r="A34" s="17" t="s">
        <v>67</v>
      </c>
      <c r="B34" s="18" t="s">
        <v>68</v>
      </c>
      <c r="C34" s="19">
        <v>42</v>
      </c>
      <c r="D34" s="19">
        <v>12348646</v>
      </c>
      <c r="E34" s="20">
        <v>1298.45232153</v>
      </c>
      <c r="F34" s="20">
        <v>2573.36639048</v>
      </c>
      <c r="G34" s="20">
        <v>-1274.91406895</v>
      </c>
      <c r="H34" s="20">
        <v>117772.36371376</v>
      </c>
      <c r="I34" s="20">
        <v>114949.13746807</v>
      </c>
    </row>
    <row r="35" spans="1:9" ht="15">
      <c r="A35" s="7" t="s">
        <v>45</v>
      </c>
      <c r="B35" s="7" t="s">
        <v>69</v>
      </c>
      <c r="C35" s="14">
        <f>SUM($C$24:$C$34)</f>
        <v>340</v>
      </c>
      <c r="D35" s="14">
        <f>SUM($D$24:$D$34)</f>
        <v>63754809</v>
      </c>
      <c r="E35" s="10">
        <f>SUM($E$24:$E$34)</f>
        <v>26073.1618066</v>
      </c>
      <c r="F35" s="10">
        <f>SUM($F$24:$F$34)</f>
        <v>36220.277737360004</v>
      </c>
      <c r="G35" s="10">
        <f>SUM($G$24:$G$34)</f>
        <v>-10147.11593076</v>
      </c>
      <c r="H35" s="10">
        <f>SUM($H$24:$H$34)</f>
        <v>906766.97796172</v>
      </c>
      <c r="I35" s="10">
        <f>SUM($I$24:$I$34)</f>
        <v>887231.5944223399</v>
      </c>
    </row>
    <row r="36" spans="1:9" ht="15">
      <c r="A36" s="4"/>
      <c r="B36" s="6" t="s">
        <v>45</v>
      </c>
      <c r="C36" s="15"/>
      <c r="D36" s="15"/>
      <c r="E36" s="11"/>
      <c r="F36" s="11"/>
      <c r="G36" s="11"/>
      <c r="H36" s="11"/>
      <c r="I36" s="11"/>
    </row>
    <row r="37" spans="1:9" ht="15.75">
      <c r="A37" s="2" t="s">
        <v>70</v>
      </c>
      <c r="B37" s="3" t="s">
        <v>71</v>
      </c>
      <c r="C37" s="15"/>
      <c r="D37" s="15"/>
      <c r="E37" s="11"/>
      <c r="F37" s="11"/>
      <c r="G37" s="11"/>
      <c r="H37" s="11"/>
      <c r="I37" s="11"/>
    </row>
    <row r="38" spans="1:9" ht="15">
      <c r="A38" s="17" t="s">
        <v>72</v>
      </c>
      <c r="B38" s="18" t="s">
        <v>73</v>
      </c>
      <c r="C38" s="19">
        <v>22</v>
      </c>
      <c r="D38" s="19">
        <v>377359</v>
      </c>
      <c r="E38" s="20">
        <v>406.28010084</v>
      </c>
      <c r="F38" s="20">
        <v>324.64600214</v>
      </c>
      <c r="G38" s="20">
        <v>81.6340987</v>
      </c>
      <c r="H38" s="20">
        <v>12153.2354417</v>
      </c>
      <c r="I38" s="20">
        <v>12008.848915</v>
      </c>
    </row>
    <row r="39" spans="1:9" ht="15">
      <c r="A39" s="17" t="s">
        <v>74</v>
      </c>
      <c r="B39" s="18" t="s">
        <v>75</v>
      </c>
      <c r="C39" s="19">
        <v>34</v>
      </c>
      <c r="D39" s="19">
        <v>4835105</v>
      </c>
      <c r="E39" s="20">
        <v>1895.88330413</v>
      </c>
      <c r="F39" s="20">
        <v>5809.20153106</v>
      </c>
      <c r="G39" s="20">
        <v>-3913.31822693</v>
      </c>
      <c r="H39" s="20">
        <v>121100.3041902</v>
      </c>
      <c r="I39" s="20">
        <v>120808.84983909</v>
      </c>
    </row>
    <row r="40" spans="1:9" ht="15">
      <c r="A40" s="17" t="s">
        <v>76</v>
      </c>
      <c r="B40" s="18" t="s">
        <v>77</v>
      </c>
      <c r="C40" s="19">
        <v>23</v>
      </c>
      <c r="D40" s="19">
        <v>2676084</v>
      </c>
      <c r="E40" s="20">
        <v>3218.46570263</v>
      </c>
      <c r="F40" s="20">
        <v>3764.57485968</v>
      </c>
      <c r="G40" s="20">
        <v>-546.10915705</v>
      </c>
      <c r="H40" s="20">
        <v>98152.4537718</v>
      </c>
      <c r="I40" s="20">
        <v>98042.83187449</v>
      </c>
    </row>
    <row r="41" spans="1:9" ht="15">
      <c r="A41" s="17" t="s">
        <v>78</v>
      </c>
      <c r="B41" s="18" t="s">
        <v>79</v>
      </c>
      <c r="C41" s="19">
        <v>10</v>
      </c>
      <c r="D41" s="19">
        <v>714015</v>
      </c>
      <c r="E41" s="20">
        <v>281.45450605</v>
      </c>
      <c r="F41" s="20">
        <v>647.21326158</v>
      </c>
      <c r="G41" s="20">
        <v>-365.75875553</v>
      </c>
      <c r="H41" s="20">
        <v>14079.66267347</v>
      </c>
      <c r="I41" s="20">
        <v>14664.79978252</v>
      </c>
    </row>
    <row r="42" spans="1:9" ht="15">
      <c r="A42" s="17" t="s">
        <v>80</v>
      </c>
      <c r="B42" s="18" t="s">
        <v>81</v>
      </c>
      <c r="C42" s="19">
        <v>27</v>
      </c>
      <c r="D42" s="19">
        <v>406171</v>
      </c>
      <c r="E42" s="20">
        <v>4800.36757488</v>
      </c>
      <c r="F42" s="20">
        <v>5570.08256724</v>
      </c>
      <c r="G42" s="20">
        <v>-769.71499236</v>
      </c>
      <c r="H42" s="20">
        <v>62218.60532278</v>
      </c>
      <c r="I42" s="20">
        <v>67315.75512373</v>
      </c>
    </row>
    <row r="43" spans="1:9" ht="15">
      <c r="A43" s="17" t="s">
        <v>82</v>
      </c>
      <c r="B43" s="18" t="s">
        <v>83</v>
      </c>
      <c r="C43" s="19">
        <v>23</v>
      </c>
      <c r="D43" s="19">
        <v>291436</v>
      </c>
      <c r="E43" s="20">
        <v>174.80484053</v>
      </c>
      <c r="F43" s="20">
        <v>593.80007063</v>
      </c>
      <c r="G43" s="20">
        <v>-418.9952301</v>
      </c>
      <c r="H43" s="20">
        <v>9867.79924918</v>
      </c>
      <c r="I43" s="20">
        <v>10163.54458548</v>
      </c>
    </row>
    <row r="44" spans="1:9" ht="15">
      <c r="A44" s="7" t="s">
        <v>45</v>
      </c>
      <c r="B44" s="7" t="s">
        <v>84</v>
      </c>
      <c r="C44" s="14">
        <f>SUM($C$38:$C$43)</f>
        <v>139</v>
      </c>
      <c r="D44" s="14">
        <f>SUM($D$38:$D$43)</f>
        <v>9300170</v>
      </c>
      <c r="E44" s="10">
        <f>SUM($E$38:$E$43)</f>
        <v>10777.25602906</v>
      </c>
      <c r="F44" s="10">
        <f>SUM($F$38:$F$43)</f>
        <v>16709.51829233</v>
      </c>
      <c r="G44" s="10">
        <f>SUM($G$38:$G$43)</f>
        <v>-5932.26226327</v>
      </c>
      <c r="H44" s="10">
        <f>SUM($H$38:$H$43)</f>
        <v>317572.06064913</v>
      </c>
      <c r="I44" s="10">
        <f>SUM($I$38:$I$43)</f>
        <v>323004.63012031</v>
      </c>
    </row>
    <row r="45" spans="1:9" ht="15">
      <c r="A45" s="4"/>
      <c r="B45" s="6" t="s">
        <v>45</v>
      </c>
      <c r="C45" s="15"/>
      <c r="D45" s="15"/>
      <c r="E45" s="11"/>
      <c r="F45" s="11"/>
      <c r="G45" s="11"/>
      <c r="H45" s="11"/>
      <c r="I45" s="11"/>
    </row>
    <row r="46" spans="1:9" ht="15.75">
      <c r="A46" s="2" t="s">
        <v>85</v>
      </c>
      <c r="B46" s="3" t="s">
        <v>86</v>
      </c>
      <c r="C46" s="15"/>
      <c r="D46" s="15"/>
      <c r="E46" s="11"/>
      <c r="F46" s="11"/>
      <c r="G46" s="11"/>
      <c r="H46" s="11"/>
      <c r="I46" s="11"/>
    </row>
    <row r="47" spans="1:9" ht="15">
      <c r="A47" s="17" t="s">
        <v>87</v>
      </c>
      <c r="B47" s="18" t="s">
        <v>88</v>
      </c>
      <c r="C47" s="19">
        <v>21</v>
      </c>
      <c r="D47" s="19">
        <v>2544172</v>
      </c>
      <c r="E47" s="20">
        <v>191.28863713</v>
      </c>
      <c r="F47" s="20">
        <v>219.01072775</v>
      </c>
      <c r="G47" s="20">
        <v>-27.72209062</v>
      </c>
      <c r="H47" s="20">
        <v>11944.393558</v>
      </c>
      <c r="I47" s="20">
        <v>11716.358855</v>
      </c>
    </row>
    <row r="48" spans="1:9" ht="15">
      <c r="A48" s="17" t="s">
        <v>89</v>
      </c>
      <c r="B48" s="18" t="s">
        <v>90</v>
      </c>
      <c r="C48" s="19">
        <v>10</v>
      </c>
      <c r="D48" s="19">
        <v>2888616</v>
      </c>
      <c r="E48" s="20">
        <v>62.21395202</v>
      </c>
      <c r="F48" s="20">
        <v>62.22024037</v>
      </c>
      <c r="G48" s="20">
        <v>-0.00628834999999839</v>
      </c>
      <c r="H48" s="20">
        <v>10338.37835923</v>
      </c>
      <c r="I48" s="20">
        <v>10134.21806725</v>
      </c>
    </row>
    <row r="49" spans="1:9" ht="15">
      <c r="A49" s="7" t="s">
        <v>45</v>
      </c>
      <c r="B49" s="7" t="s">
        <v>91</v>
      </c>
      <c r="C49" s="14">
        <f>SUM($C$47:$C$48)</f>
        <v>31</v>
      </c>
      <c r="D49" s="14">
        <f>SUM($D$47:$D$48)</f>
        <v>5432788</v>
      </c>
      <c r="E49" s="10">
        <f>SUM($E$47:$E$48)</f>
        <v>253.50258915</v>
      </c>
      <c r="F49" s="10">
        <f>SUM($F$47:$F$48)</f>
        <v>281.23096812</v>
      </c>
      <c r="G49" s="10">
        <f>SUM($G$47:$G$48)</f>
        <v>-27.728378969999998</v>
      </c>
      <c r="H49" s="10">
        <f>SUM($H$47:$H$48)</f>
        <v>22282.77191723</v>
      </c>
      <c r="I49" s="10">
        <f>SUM($I$47:$I$48)</f>
        <v>21850.576922250002</v>
      </c>
    </row>
    <row r="50" spans="1:9" ht="15">
      <c r="A50" s="4"/>
      <c r="B50" s="6" t="s">
        <v>45</v>
      </c>
      <c r="C50" s="15"/>
      <c r="D50" s="15"/>
      <c r="E50" s="11"/>
      <c r="F50" s="11"/>
      <c r="G50" s="11"/>
      <c r="H50" s="11"/>
      <c r="I50" s="11"/>
    </row>
    <row r="51" spans="1:9" ht="15.75">
      <c r="A51" s="2" t="s">
        <v>92</v>
      </c>
      <c r="B51" s="3" t="s">
        <v>93</v>
      </c>
      <c r="C51" s="15"/>
      <c r="D51" s="15"/>
      <c r="E51" s="11"/>
      <c r="F51" s="11"/>
      <c r="G51" s="11"/>
      <c r="H51" s="11"/>
      <c r="I51" s="11"/>
    </row>
    <row r="52" spans="1:9" ht="15">
      <c r="A52" s="17" t="s">
        <v>94</v>
      </c>
      <c r="B52" s="18" t="s">
        <v>95</v>
      </c>
      <c r="C52" s="19">
        <v>37</v>
      </c>
      <c r="D52" s="19">
        <v>810933</v>
      </c>
      <c r="E52" s="20">
        <v>1006.11749008</v>
      </c>
      <c r="F52" s="20">
        <v>1099.12875709</v>
      </c>
      <c r="G52" s="20">
        <v>-93.0112670099999</v>
      </c>
      <c r="H52" s="20">
        <v>15259.13577277</v>
      </c>
      <c r="I52" s="20">
        <v>14793.95568378</v>
      </c>
    </row>
    <row r="53" spans="1:9" ht="15">
      <c r="A53" s="17" t="s">
        <v>96</v>
      </c>
      <c r="B53" s="18" t="s">
        <v>97</v>
      </c>
      <c r="C53" s="19">
        <v>11</v>
      </c>
      <c r="D53" s="19">
        <v>887848</v>
      </c>
      <c r="E53" s="20">
        <v>455.3592298</v>
      </c>
      <c r="F53" s="20">
        <v>24.71245195</v>
      </c>
      <c r="G53" s="20">
        <v>430.64677785</v>
      </c>
      <c r="H53" s="20">
        <v>14173.85405182</v>
      </c>
      <c r="I53" s="20">
        <v>13802.41525614</v>
      </c>
    </row>
    <row r="54" spans="1:9" ht="15">
      <c r="A54" s="17" t="s">
        <v>98</v>
      </c>
      <c r="B54" s="18" t="s">
        <v>99</v>
      </c>
      <c r="C54" s="19">
        <v>89</v>
      </c>
      <c r="D54" s="19">
        <v>3488623</v>
      </c>
      <c r="E54" s="20">
        <v>9863.465122</v>
      </c>
      <c r="F54" s="20">
        <v>3031.62704052</v>
      </c>
      <c r="G54" s="20">
        <v>6831.83808148</v>
      </c>
      <c r="H54" s="20">
        <v>256237.19684736</v>
      </c>
      <c r="I54" s="20">
        <v>247086.87613652</v>
      </c>
    </row>
    <row r="55" spans="1:9" ht="15">
      <c r="A55" s="17" t="s">
        <v>100</v>
      </c>
      <c r="B55" s="18" t="s">
        <v>101</v>
      </c>
      <c r="C55" s="19">
        <v>31</v>
      </c>
      <c r="D55" s="19">
        <v>521882</v>
      </c>
      <c r="E55" s="20">
        <v>1260.73197186</v>
      </c>
      <c r="F55" s="20">
        <v>221.54682347</v>
      </c>
      <c r="G55" s="20">
        <v>1039.18514839</v>
      </c>
      <c r="H55" s="20">
        <v>9062.19411448</v>
      </c>
      <c r="I55" s="20">
        <v>8264.106144</v>
      </c>
    </row>
    <row r="56" spans="1:9" ht="15">
      <c r="A56" s="7" t="s">
        <v>45</v>
      </c>
      <c r="B56" s="7" t="s">
        <v>102</v>
      </c>
      <c r="C56" s="14">
        <f>SUM($C$52:$C$55)</f>
        <v>168</v>
      </c>
      <c r="D56" s="14">
        <f>SUM($D$52:$D$55)</f>
        <v>5709286</v>
      </c>
      <c r="E56" s="10">
        <f>SUM($E$52:$E$55)</f>
        <v>12585.673813739999</v>
      </c>
      <c r="F56" s="10">
        <f>SUM($F$52:$F$55)</f>
        <v>4377.01507303</v>
      </c>
      <c r="G56" s="10">
        <f>SUM($G$52:$G$55)</f>
        <v>8208.658740710001</v>
      </c>
      <c r="H56" s="10">
        <f>SUM($H$52:$H$55)</f>
        <v>294732.38078643</v>
      </c>
      <c r="I56" s="10">
        <f>SUM($I$52:$I$55)</f>
        <v>283947.35322044004</v>
      </c>
    </row>
    <row r="57" spans="1:9" ht="15">
      <c r="A57" s="4"/>
      <c r="B57" s="6" t="s">
        <v>45</v>
      </c>
      <c r="C57" s="15"/>
      <c r="D57" s="15"/>
      <c r="E57" s="11"/>
      <c r="F57" s="11"/>
      <c r="G57" s="11"/>
      <c r="H57" s="11"/>
      <c r="I57" s="11"/>
    </row>
    <row r="58" spans="1:9" ht="15">
      <c r="A58" s="8" t="s">
        <v>45</v>
      </c>
      <c r="B58" s="8" t="s">
        <v>103</v>
      </c>
      <c r="C58" s="16">
        <f>SUM($C$6:$C$21)+SUM($C$25:$C$34)+SUM($C$38:$C$43)+SUM($C$47:$C$48)+SUM($C$52:$C$55)</f>
        <v>1005</v>
      </c>
      <c r="D58" s="16">
        <f>SUM($D$6:$D$21)+SUM($D$25:$D$34)+SUM($D$38:$D$43)+SUM($D$47:$D$48)+SUM($D$52:$D$55)</f>
        <v>92270951</v>
      </c>
      <c r="E58" s="12">
        <f>SUM($E$6:$E$21)+SUM($E$25:$E$34)+SUM($E$38:$E$43)+SUM($E$47:$E$48)+SUM($E$52:$E$55)</f>
        <v>756571.4206662799</v>
      </c>
      <c r="F58" s="12">
        <f>SUM($F$6:$F$21)+SUM($F$25:$F$34)+SUM($F$38:$F$43)+SUM($F$47:$F$48)+SUM($F$52:$F$55)</f>
        <v>750607.0937532703</v>
      </c>
      <c r="G58" s="12">
        <f>SUM($G$6:$G$21)+SUM($G$25:$G$34)+SUM($G$38:$G$43)+SUM($G$47:$G$48)+SUM($G$52:$G$55)</f>
        <v>5964.326913010051</v>
      </c>
      <c r="H58" s="12">
        <f>SUM($H$6:$H$21)+SUM($H$25:$H$34)+SUM($H$38:$H$43)+SUM($H$47:$H$48)+SUM($H$52:$H$55)</f>
        <v>2947396.46449946</v>
      </c>
      <c r="I58" s="12">
        <f>SUM($I$6:$I$21)+SUM($I$25:$I$34)+SUM($I$38:$I$43)+SUM($I$47:$I$48)+SUM($I$52:$I$55)</f>
        <v>2939883.11815298</v>
      </c>
    </row>
    <row r="59" spans="1:9" ht="15">
      <c r="A59" s="4"/>
      <c r="B59" s="6" t="s">
        <v>45</v>
      </c>
      <c r="C59" s="15"/>
      <c r="D59" s="15"/>
      <c r="E59" s="11"/>
      <c r="F59" s="11"/>
      <c r="G59" s="11"/>
      <c r="H59" s="11"/>
      <c r="I59" s="11"/>
    </row>
    <row r="60" spans="1:9" ht="15.75">
      <c r="A60" s="2" t="s">
        <v>104</v>
      </c>
      <c r="B60" s="3" t="s">
        <v>105</v>
      </c>
      <c r="C60" s="15"/>
      <c r="D60" s="15"/>
      <c r="E60" s="11"/>
      <c r="F60" s="11"/>
      <c r="G60" s="11"/>
      <c r="H60" s="11"/>
      <c r="I60" s="11"/>
    </row>
    <row r="61" spans="1:9" ht="15.75">
      <c r="A61" s="2" t="s">
        <v>11</v>
      </c>
      <c r="B61" s="3" t="s">
        <v>12</v>
      </c>
      <c r="C61" s="15"/>
      <c r="D61" s="15"/>
      <c r="E61" s="11"/>
      <c r="F61" s="11"/>
      <c r="G61" s="11"/>
      <c r="H61" s="11"/>
      <c r="I61" s="11"/>
    </row>
    <row r="62" spans="1:9" ht="15">
      <c r="A62" s="17" t="s">
        <v>106</v>
      </c>
      <c r="B62" s="18" t="s">
        <v>107</v>
      </c>
      <c r="C62" s="19">
        <v>582</v>
      </c>
      <c r="D62" s="19">
        <v>521606</v>
      </c>
      <c r="E62" s="20">
        <v>0</v>
      </c>
      <c r="F62" s="20">
        <v>16.87</v>
      </c>
      <c r="G62" s="20">
        <v>-16.87</v>
      </c>
      <c r="H62" s="20">
        <v>118913.00189756</v>
      </c>
      <c r="I62" s="20">
        <v>118682.81850525</v>
      </c>
    </row>
    <row r="63" spans="1:9" ht="15">
      <c r="A63" s="17" t="s">
        <v>108</v>
      </c>
      <c r="B63" s="18" t="s">
        <v>109</v>
      </c>
      <c r="C63" s="19">
        <v>22</v>
      </c>
      <c r="D63" s="19">
        <v>59830</v>
      </c>
      <c r="E63" s="20">
        <v>0</v>
      </c>
      <c r="F63" s="20">
        <v>0</v>
      </c>
      <c r="G63" s="20">
        <v>0</v>
      </c>
      <c r="H63" s="20">
        <v>2662.8034758</v>
      </c>
      <c r="I63" s="20">
        <v>2647.9477653</v>
      </c>
    </row>
    <row r="64" spans="1:9" ht="15">
      <c r="A64" s="17" t="s">
        <v>110</v>
      </c>
      <c r="B64" s="18" t="s">
        <v>111</v>
      </c>
      <c r="C64" s="19">
        <v>9</v>
      </c>
      <c r="D64" s="19">
        <v>89</v>
      </c>
      <c r="E64" s="20">
        <v>0</v>
      </c>
      <c r="F64" s="20">
        <v>0</v>
      </c>
      <c r="G64" s="20">
        <v>0</v>
      </c>
      <c r="H64" s="20">
        <v>2290.009285</v>
      </c>
      <c r="I64" s="20">
        <v>2311.199976</v>
      </c>
    </row>
    <row r="65" spans="1:9" ht="15">
      <c r="A65" s="17" t="s">
        <v>112</v>
      </c>
      <c r="B65" s="18" t="s">
        <v>113</v>
      </c>
      <c r="C65" s="19">
        <v>9</v>
      </c>
      <c r="D65" s="19">
        <v>18950</v>
      </c>
      <c r="E65" s="20">
        <v>0</v>
      </c>
      <c r="F65" s="20">
        <v>0.0068</v>
      </c>
      <c r="G65" s="20">
        <v>-0.0068</v>
      </c>
      <c r="H65" s="20">
        <v>794.0015</v>
      </c>
      <c r="I65" s="20">
        <v>807.1719</v>
      </c>
    </row>
    <row r="66" spans="1:9" ht="15">
      <c r="A66" s="7" t="s">
        <v>45</v>
      </c>
      <c r="B66" s="7" t="s">
        <v>114</v>
      </c>
      <c r="C66" s="14">
        <f>SUM($C$61:$C$65)</f>
        <v>622</v>
      </c>
      <c r="D66" s="14">
        <f>SUM($D$61:$D$65)</f>
        <v>600475</v>
      </c>
      <c r="E66" s="10">
        <f>SUM($E$61:$E$65)</f>
        <v>0</v>
      </c>
      <c r="F66" s="10">
        <f>SUM($F$61:$F$65)</f>
        <v>16.8768</v>
      </c>
      <c r="G66" s="10">
        <f>SUM($G$61:$G$65)</f>
        <v>-16.8768</v>
      </c>
      <c r="H66" s="10">
        <f>SUM($H$61:$H$65)</f>
        <v>124659.81615836</v>
      </c>
      <c r="I66" s="10">
        <f>SUM($I$61:$I$65)</f>
        <v>124449.13814655002</v>
      </c>
    </row>
    <row r="67" spans="1:9" ht="15">
      <c r="A67" s="4"/>
      <c r="B67" s="6" t="s">
        <v>45</v>
      </c>
      <c r="C67" s="15"/>
      <c r="D67" s="15"/>
      <c r="E67" s="11"/>
      <c r="F67" s="11"/>
      <c r="G67" s="11"/>
      <c r="H67" s="11"/>
      <c r="I67" s="11"/>
    </row>
    <row r="68" spans="1:9" ht="15.75">
      <c r="A68" s="2" t="s">
        <v>47</v>
      </c>
      <c r="B68" s="3" t="s">
        <v>48</v>
      </c>
      <c r="C68" s="15"/>
      <c r="D68" s="15"/>
      <c r="E68" s="11"/>
      <c r="F68" s="11"/>
      <c r="G68" s="11"/>
      <c r="H68" s="11"/>
      <c r="I68" s="11"/>
    </row>
    <row r="69" spans="1:9" ht="15">
      <c r="A69" s="17" t="s">
        <v>106</v>
      </c>
      <c r="B69" s="18" t="s">
        <v>68</v>
      </c>
      <c r="C69" s="19">
        <v>25</v>
      </c>
      <c r="D69" s="19">
        <v>452182</v>
      </c>
      <c r="E69" s="20">
        <v>0</v>
      </c>
      <c r="F69" s="20">
        <v>71.35398967</v>
      </c>
      <c r="G69" s="20">
        <v>-71.35398967</v>
      </c>
      <c r="H69" s="20">
        <v>4669.9387659</v>
      </c>
      <c r="I69" s="20">
        <v>4588.0958459</v>
      </c>
    </row>
    <row r="70" spans="1:9" ht="15">
      <c r="A70" s="17" t="s">
        <v>108</v>
      </c>
      <c r="B70" s="18" t="s">
        <v>115</v>
      </c>
      <c r="C70" s="19">
        <v>68</v>
      </c>
      <c r="D70" s="19">
        <v>1008277</v>
      </c>
      <c r="E70" s="20">
        <v>0</v>
      </c>
      <c r="F70" s="20">
        <v>2902.6974</v>
      </c>
      <c r="G70" s="20">
        <v>-2902.6974</v>
      </c>
      <c r="H70" s="20">
        <v>25368.75915162</v>
      </c>
      <c r="I70" s="20">
        <v>26971.42648731</v>
      </c>
    </row>
    <row r="71" spans="1:9" ht="15">
      <c r="A71" s="7" t="s">
        <v>45</v>
      </c>
      <c r="B71" s="7" t="s">
        <v>116</v>
      </c>
      <c r="C71" s="14">
        <f>SUM($C$69:$C$70)</f>
        <v>93</v>
      </c>
      <c r="D71" s="14">
        <f>SUM($D$69:$D$70)</f>
        <v>1460459</v>
      </c>
      <c r="E71" s="10">
        <f>SUM($E$69:$E$70)</f>
        <v>0</v>
      </c>
      <c r="F71" s="10">
        <f>SUM($F$69:$F$70)</f>
        <v>2974.05138967</v>
      </c>
      <c r="G71" s="10">
        <f>SUM($G$69:$G$70)</f>
        <v>-2974.05138967</v>
      </c>
      <c r="H71" s="10">
        <f>SUM($H$69:$H$70)</f>
        <v>30038.697917520003</v>
      </c>
      <c r="I71" s="10">
        <f>SUM($I$69:$I$70)</f>
        <v>31559.52233321</v>
      </c>
    </row>
    <row r="72" spans="1:9" ht="15">
      <c r="A72" s="4"/>
      <c r="B72" s="5" t="s">
        <v>45</v>
      </c>
      <c r="C72" s="15"/>
      <c r="D72" s="15"/>
      <c r="E72" s="11"/>
      <c r="F72" s="11"/>
      <c r="G72" s="11"/>
      <c r="H72" s="11"/>
      <c r="I72" s="11"/>
    </row>
    <row r="73" spans="1:9" ht="15">
      <c r="A73" s="17" t="s">
        <v>70</v>
      </c>
      <c r="B73" s="18" t="s">
        <v>93</v>
      </c>
      <c r="C73" s="19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</row>
    <row r="74" spans="1:9" ht="15">
      <c r="A74" s="4"/>
      <c r="B74" s="4"/>
      <c r="C74" s="15"/>
      <c r="D74" s="15"/>
      <c r="E74" s="11"/>
      <c r="F74" s="11"/>
      <c r="G74" s="11"/>
      <c r="H74" s="11"/>
      <c r="I74" s="11"/>
    </row>
    <row r="75" spans="1:9" ht="15">
      <c r="A75" s="8" t="s">
        <v>45</v>
      </c>
      <c r="B75" s="8" t="s">
        <v>117</v>
      </c>
      <c r="C75" s="16">
        <f>SUM($C$62:$C$65)+SUM($C$69:$C$70)+SUM($C$73:$C$73)</f>
        <v>715</v>
      </c>
      <c r="D75" s="16">
        <f>SUM($D$62:$D$65)+SUM($D$69:$D$70)+SUM($D$73:$D$73)</f>
        <v>2060934</v>
      </c>
      <c r="E75" s="12">
        <f>SUM($E$62:$E$65)+SUM($E$69:$E$70)+SUM($E$73:$E$73)</f>
        <v>0</v>
      </c>
      <c r="F75" s="12">
        <f>SUM($F$62:$F$65)+SUM($F$69:$F$70)+SUM($F$73:$F$73)</f>
        <v>2990.92818967</v>
      </c>
      <c r="G75" s="12">
        <f>SUM($G$62:$G$65)+SUM($G$69:$G$70)+SUM($G$73:$G$73)</f>
        <v>-2990.92818967</v>
      </c>
      <c r="H75" s="12">
        <f>SUM($H$62:$H$65)+SUM($H$69:$H$70)+SUM($H$73:$H$73)</f>
        <v>154698.51407588</v>
      </c>
      <c r="I75" s="12">
        <f>SUM($I$62:$I$65)+SUM($I$69:$I$70)+SUM($I$73:$I$73)</f>
        <v>156008.66047976003</v>
      </c>
    </row>
    <row r="76" spans="1:9" ht="15">
      <c r="A76" s="4"/>
      <c r="B76" s="6" t="s">
        <v>45</v>
      </c>
      <c r="C76" s="15"/>
      <c r="D76" s="15"/>
      <c r="E76" s="11"/>
      <c r="F76" s="11"/>
      <c r="G76" s="11"/>
      <c r="H76" s="11"/>
      <c r="I76" s="11"/>
    </row>
    <row r="77" spans="1:9" ht="15.75">
      <c r="A77" s="2" t="s">
        <v>118</v>
      </c>
      <c r="B77" s="3" t="s">
        <v>119</v>
      </c>
      <c r="C77" s="15"/>
      <c r="D77" s="15"/>
      <c r="E77" s="11"/>
      <c r="F77" s="11"/>
      <c r="G77" s="11"/>
      <c r="H77" s="11"/>
      <c r="I77" s="11"/>
    </row>
    <row r="78" spans="1:9" ht="15">
      <c r="A78" s="17" t="s">
        <v>11</v>
      </c>
      <c r="B78" s="18" t="s">
        <v>12</v>
      </c>
      <c r="C78" s="19">
        <v>23</v>
      </c>
      <c r="D78" s="19">
        <v>3593</v>
      </c>
      <c r="E78" s="20">
        <v>0.0663</v>
      </c>
      <c r="F78" s="20">
        <v>5.6029</v>
      </c>
      <c r="G78" s="20">
        <v>-5.5366</v>
      </c>
      <c r="H78" s="20">
        <v>380.5247</v>
      </c>
      <c r="I78" s="20">
        <v>382.6127</v>
      </c>
    </row>
    <row r="79" spans="1:9" ht="15">
      <c r="A79" s="4"/>
      <c r="B79" s="4"/>
      <c r="C79" s="15"/>
      <c r="D79" s="15"/>
      <c r="E79" s="11"/>
      <c r="F79" s="11"/>
      <c r="G79" s="11"/>
      <c r="H79" s="11"/>
      <c r="I79" s="11"/>
    </row>
    <row r="80" spans="1:9" ht="15">
      <c r="A80" s="17" t="s">
        <v>47</v>
      </c>
      <c r="B80" s="18" t="s">
        <v>48</v>
      </c>
      <c r="C80" s="19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15">
      <c r="A81" s="4"/>
      <c r="B81" s="4"/>
      <c r="C81" s="15"/>
      <c r="D81" s="15"/>
      <c r="E81" s="11"/>
      <c r="F81" s="11"/>
      <c r="G81" s="11"/>
      <c r="H81" s="11"/>
      <c r="I81" s="11"/>
    </row>
    <row r="82" spans="1:9" ht="15">
      <c r="A82" s="17" t="s">
        <v>70</v>
      </c>
      <c r="B82" s="18" t="s">
        <v>93</v>
      </c>
      <c r="C82" s="19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</row>
    <row r="83" spans="1:9" ht="15">
      <c r="A83" s="4"/>
      <c r="B83" s="4"/>
      <c r="C83" s="15"/>
      <c r="D83" s="15"/>
      <c r="E83" s="11"/>
      <c r="F83" s="11"/>
      <c r="G83" s="11"/>
      <c r="H83" s="11"/>
      <c r="I83" s="11"/>
    </row>
    <row r="84" spans="1:9" ht="15">
      <c r="A84" s="8" t="s">
        <v>45</v>
      </c>
      <c r="B84" s="8" t="s">
        <v>120</v>
      </c>
      <c r="C84" s="16">
        <f>SUM($C$78:$C$83)</f>
        <v>23</v>
      </c>
      <c r="D84" s="16">
        <f>SUM($D$78:$D$83)</f>
        <v>3593</v>
      </c>
      <c r="E84" s="12">
        <f>SUM($E$78:$E$83)</f>
        <v>0.0663</v>
      </c>
      <c r="F84" s="12">
        <f>SUM($F$78:$F$83)</f>
        <v>5.6029</v>
      </c>
      <c r="G84" s="12">
        <f>SUM($G$78:$G$83)</f>
        <v>-5.5366</v>
      </c>
      <c r="H84" s="12">
        <f>SUM($H$78:$H$83)</f>
        <v>380.5247</v>
      </c>
      <c r="I84" s="12">
        <f>SUM($I$78:$I$83)</f>
        <v>382.6127</v>
      </c>
    </row>
    <row r="85" spans="1:9" ht="15">
      <c r="A85" s="4"/>
      <c r="B85" s="5" t="s">
        <v>45</v>
      </c>
      <c r="C85" s="15"/>
      <c r="D85" s="15"/>
      <c r="E85" s="11"/>
      <c r="F85" s="11"/>
      <c r="G85" s="11"/>
      <c r="H85" s="11"/>
      <c r="I85" s="11"/>
    </row>
    <row r="86" spans="1:9" ht="15">
      <c r="A86" s="8" t="s">
        <v>45</v>
      </c>
      <c r="B86" s="8" t="s">
        <v>121</v>
      </c>
      <c r="C86" s="16">
        <f>SUM($C$58:$C$58)+SUM($C$75:$C$75)+SUM($C$84:$C$84)</f>
        <v>1743</v>
      </c>
      <c r="D86" s="16">
        <f>SUM($D$58:$D$58)+SUM($D$75:$D$75)+SUM($D$84:$D$84)</f>
        <v>94335478</v>
      </c>
      <c r="E86" s="12">
        <f>SUM($E$58:$E$58)+SUM($E$75:$E$75)+SUM($E$84:$E$84)</f>
        <v>756571.4869662798</v>
      </c>
      <c r="F86" s="12">
        <f>SUM($F$58:$F$58)+SUM($F$75:$F$75)+SUM($F$84:$F$84)</f>
        <v>753603.6248429404</v>
      </c>
      <c r="G86" s="12">
        <f>SUM($G$58:$G$58)+SUM($G$75:$G$75)+SUM($G$84:$G$84)</f>
        <v>2967.862123340051</v>
      </c>
      <c r="H86" s="12">
        <f>SUM($H$58:$H$58)+SUM($H$75:$H$75)+SUM($H$84:$H$84)</f>
        <v>3102475.50327534</v>
      </c>
      <c r="I86" s="12">
        <f>SUM($I$58:$I$58)+SUM($I$75:$I$75)+SUM($I$84:$I$84)</f>
        <v>3096274.3913327404</v>
      </c>
    </row>
    <row r="87" spans="1:9" ht="15">
      <c r="A87" s="4"/>
      <c r="B87" s="5" t="s">
        <v>45</v>
      </c>
      <c r="C87" s="15"/>
      <c r="D87" s="15"/>
      <c r="E87" s="11"/>
      <c r="F87" s="11"/>
      <c r="G87" s="11"/>
      <c r="H87" s="11"/>
      <c r="I87" s="11"/>
    </row>
    <row r="88" spans="1:9" ht="15">
      <c r="A88" s="4"/>
      <c r="B88" s="6" t="s">
        <v>124</v>
      </c>
      <c r="C88" s="13">
        <v>50</v>
      </c>
      <c r="D88" s="13">
        <v>1037288</v>
      </c>
      <c r="E88" s="9">
        <v>1719.17566301</v>
      </c>
      <c r="F88" s="9">
        <v>763.34186823</v>
      </c>
      <c r="G88" s="9">
        <v>955.83379478</v>
      </c>
      <c r="H88" s="9">
        <v>23548.82171995</v>
      </c>
      <c r="I88" s="9">
        <v>22861.12105337</v>
      </c>
    </row>
    <row r="89" ht="15">
      <c r="H89" s="21" t="s">
        <v>123</v>
      </c>
    </row>
    <row r="90" spans="1:9" ht="15">
      <c r="A90" s="22" t="s">
        <v>125</v>
      </c>
      <c r="B90" s="39" t="s">
        <v>126</v>
      </c>
      <c r="C90" s="39"/>
      <c r="D90" s="39"/>
      <c r="E90" s="39"/>
      <c r="F90" s="39"/>
      <c r="G90" s="39"/>
      <c r="H90" s="39"/>
      <c r="I90" s="39"/>
    </row>
  </sheetData>
  <mergeCells count="3">
    <mergeCell ref="A1:I1"/>
    <mergeCell ref="B90:I90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809625</xdr:colOff>
                <xdr:row>0</xdr:row>
                <xdr:rowOff>66675</xdr:rowOff>
              </from>
              <to>
                <xdr:col>4</xdr:col>
                <xdr:colOff>219075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2D90-F3B5-432C-93C0-103B6FBECBFD}">
  <sheetPr>
    <pageSetUpPr fitToPage="1"/>
  </sheetPr>
  <dimension ref="A5:G42"/>
  <sheetViews>
    <sheetView workbookViewId="0" topLeftCell="A1">
      <selection activeCell="D3" sqref="D3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6.28125" style="0" customWidth="1"/>
    <col min="9" max="9" width="17.28125" style="0" customWidth="1"/>
  </cols>
  <sheetData>
    <row r="5" ht="15">
      <c r="A5" s="23" t="s">
        <v>127</v>
      </c>
    </row>
    <row r="6" spans="1:6" ht="15">
      <c r="A6" s="23"/>
      <c r="F6" s="24" t="s">
        <v>128</v>
      </c>
    </row>
    <row r="7" spans="1:7" ht="15">
      <c r="A7" s="25"/>
      <c r="B7" s="44" t="s">
        <v>129</v>
      </c>
      <c r="C7" s="44"/>
      <c r="D7" s="44" t="s">
        <v>130</v>
      </c>
      <c r="E7" s="44"/>
      <c r="F7" s="44" t="s">
        <v>131</v>
      </c>
      <c r="G7" s="44"/>
    </row>
    <row r="8" spans="1:7" ht="30">
      <c r="A8" s="26"/>
      <c r="B8" s="27" t="s">
        <v>132</v>
      </c>
      <c r="C8" s="27" t="s">
        <v>133</v>
      </c>
      <c r="D8" s="27" t="s">
        <v>132</v>
      </c>
      <c r="E8" s="27" t="s">
        <v>133</v>
      </c>
      <c r="F8" s="27" t="s">
        <v>132</v>
      </c>
      <c r="G8" s="27" t="s">
        <v>133</v>
      </c>
    </row>
    <row r="9" spans="1:7" ht="15">
      <c r="A9" s="27" t="s">
        <v>134</v>
      </c>
      <c r="B9" s="27"/>
      <c r="C9" s="27"/>
      <c r="D9" s="27"/>
      <c r="E9" s="27"/>
      <c r="F9" s="27"/>
      <c r="G9" s="27"/>
    </row>
    <row r="10" spans="1:7" ht="15">
      <c r="A10" s="26" t="s">
        <v>38</v>
      </c>
      <c r="B10" s="28">
        <v>1</v>
      </c>
      <c r="C10" s="28">
        <v>548</v>
      </c>
      <c r="D10" s="29">
        <v>0</v>
      </c>
      <c r="E10" s="29">
        <v>0</v>
      </c>
      <c r="F10" s="29">
        <f aca="true" t="shared" si="0" ref="F10:G25">B10</f>
        <v>1</v>
      </c>
      <c r="G10" s="29">
        <f t="shared" si="0"/>
        <v>548</v>
      </c>
    </row>
    <row r="11" spans="1:7" ht="15">
      <c r="A11" s="27" t="s">
        <v>135</v>
      </c>
      <c r="B11" s="29">
        <f>B10</f>
        <v>1</v>
      </c>
      <c r="C11" s="29">
        <f>C10</f>
        <v>548</v>
      </c>
      <c r="D11" s="29">
        <f>D10</f>
        <v>0</v>
      </c>
      <c r="E11" s="29">
        <f>E10</f>
        <v>0</v>
      </c>
      <c r="F11" s="29">
        <f t="shared" si="0"/>
        <v>1</v>
      </c>
      <c r="G11" s="29">
        <f t="shared" si="0"/>
        <v>548</v>
      </c>
    </row>
    <row r="12" spans="1:7" ht="15">
      <c r="A12" s="30" t="s">
        <v>136</v>
      </c>
      <c r="B12" s="28"/>
      <c r="C12" s="28"/>
      <c r="D12" s="31"/>
      <c r="E12" s="31"/>
      <c r="F12" s="29"/>
      <c r="G12" s="29"/>
    </row>
    <row r="13" spans="1:7" ht="15">
      <c r="A13" s="25" t="s">
        <v>52</v>
      </c>
      <c r="B13" s="28">
        <v>1</v>
      </c>
      <c r="C13" s="28">
        <v>151</v>
      </c>
      <c r="D13" s="29">
        <v>0</v>
      </c>
      <c r="E13" s="29">
        <v>0</v>
      </c>
      <c r="F13" s="29">
        <f t="shared" si="0"/>
        <v>1</v>
      </c>
      <c r="G13" s="29">
        <f>C13</f>
        <v>151</v>
      </c>
    </row>
    <row r="14" spans="1:7" ht="15">
      <c r="A14" s="25" t="s">
        <v>58</v>
      </c>
      <c r="B14" s="28">
        <v>1</v>
      </c>
      <c r="C14" s="28">
        <v>922</v>
      </c>
      <c r="D14" s="29">
        <v>0</v>
      </c>
      <c r="E14" s="29">
        <v>0</v>
      </c>
      <c r="F14" s="29">
        <f t="shared" si="0"/>
        <v>1</v>
      </c>
      <c r="G14" s="29">
        <f t="shared" si="0"/>
        <v>922</v>
      </c>
    </row>
    <row r="15" spans="1:7" ht="15">
      <c r="A15" s="25" t="s">
        <v>60</v>
      </c>
      <c r="B15" s="28">
        <v>1</v>
      </c>
      <c r="C15" s="28">
        <v>1510</v>
      </c>
      <c r="D15" s="29">
        <v>0</v>
      </c>
      <c r="E15" s="29">
        <v>0</v>
      </c>
      <c r="F15" s="29">
        <f t="shared" si="0"/>
        <v>1</v>
      </c>
      <c r="G15" s="29">
        <f t="shared" si="0"/>
        <v>1510</v>
      </c>
    </row>
    <row r="16" spans="1:7" ht="15">
      <c r="A16" s="25" t="s">
        <v>137</v>
      </c>
      <c r="B16" s="28">
        <v>1</v>
      </c>
      <c r="C16" s="28">
        <v>201</v>
      </c>
      <c r="D16" s="29">
        <v>0</v>
      </c>
      <c r="E16" s="29">
        <v>0</v>
      </c>
      <c r="F16" s="29">
        <f t="shared" si="0"/>
        <v>1</v>
      </c>
      <c r="G16" s="29">
        <f t="shared" si="0"/>
        <v>201</v>
      </c>
    </row>
    <row r="17" spans="1:7" ht="15">
      <c r="A17" s="25" t="s">
        <v>66</v>
      </c>
      <c r="B17" s="28">
        <v>5</v>
      </c>
      <c r="C17" s="28">
        <v>4802</v>
      </c>
      <c r="D17" s="29">
        <v>0</v>
      </c>
      <c r="E17" s="29">
        <v>0</v>
      </c>
      <c r="F17" s="29">
        <f t="shared" si="0"/>
        <v>5</v>
      </c>
      <c r="G17" s="29">
        <f t="shared" si="0"/>
        <v>4802</v>
      </c>
    </row>
    <row r="18" spans="1:7" ht="15">
      <c r="A18" s="27" t="s">
        <v>138</v>
      </c>
      <c r="B18" s="32">
        <f>SUM(B13:B17)</f>
        <v>9</v>
      </c>
      <c r="C18" s="32">
        <f>SUM(C13:C17)</f>
        <v>7586</v>
      </c>
      <c r="D18" s="32">
        <f>SUM(D13:D17)</f>
        <v>0</v>
      </c>
      <c r="E18" s="32">
        <f>SUM(E13:E17)</f>
        <v>0</v>
      </c>
      <c r="F18" s="29">
        <f t="shared" si="0"/>
        <v>9</v>
      </c>
      <c r="G18" s="29">
        <f t="shared" si="0"/>
        <v>7586</v>
      </c>
    </row>
    <row r="19" spans="1:7" ht="15">
      <c r="A19" s="30" t="s">
        <v>139</v>
      </c>
      <c r="B19" s="32"/>
      <c r="C19" s="32"/>
      <c r="D19" s="33"/>
      <c r="E19" s="33"/>
      <c r="F19" s="29"/>
      <c r="G19" s="29"/>
    </row>
    <row r="20" spans="1:7" ht="15">
      <c r="A20" s="34" t="s">
        <v>140</v>
      </c>
      <c r="B20" s="28">
        <v>1</v>
      </c>
      <c r="C20" s="28">
        <v>408</v>
      </c>
      <c r="D20" s="29">
        <v>0</v>
      </c>
      <c r="E20" s="29">
        <v>0</v>
      </c>
      <c r="F20" s="29">
        <f t="shared" si="0"/>
        <v>1</v>
      </c>
      <c r="G20" s="29">
        <f t="shared" si="0"/>
        <v>408</v>
      </c>
    </row>
    <row r="21" spans="1:7" ht="15">
      <c r="A21" s="27" t="s">
        <v>141</v>
      </c>
      <c r="B21" s="32">
        <f>B20</f>
        <v>1</v>
      </c>
      <c r="C21" s="32">
        <f>C20</f>
        <v>408</v>
      </c>
      <c r="D21" s="32">
        <f>D20</f>
        <v>0</v>
      </c>
      <c r="E21" s="32">
        <f>E20</f>
        <v>0</v>
      </c>
      <c r="F21" s="29">
        <f t="shared" si="0"/>
        <v>1</v>
      </c>
      <c r="G21" s="29">
        <f t="shared" si="0"/>
        <v>408</v>
      </c>
    </row>
    <row r="22" spans="1:7" ht="15">
      <c r="A22" s="30" t="s">
        <v>142</v>
      </c>
      <c r="B22" s="28"/>
      <c r="C22" s="28"/>
      <c r="D22" s="28"/>
      <c r="E22" s="28"/>
      <c r="F22" s="29"/>
      <c r="G22" s="29"/>
    </row>
    <row r="23" spans="1:7" ht="15">
      <c r="A23" s="25" t="s">
        <v>99</v>
      </c>
      <c r="B23" s="28">
        <v>1</v>
      </c>
      <c r="C23" s="28">
        <v>55</v>
      </c>
      <c r="D23" s="29">
        <v>0</v>
      </c>
      <c r="E23" s="29">
        <v>0</v>
      </c>
      <c r="F23" s="29">
        <f t="shared" si="0"/>
        <v>1</v>
      </c>
      <c r="G23" s="29">
        <f t="shared" si="0"/>
        <v>55</v>
      </c>
    </row>
    <row r="24" spans="1:7" ht="15">
      <c r="A24" s="25" t="s">
        <v>101</v>
      </c>
      <c r="B24" s="28">
        <v>2</v>
      </c>
      <c r="C24" s="28">
        <v>442</v>
      </c>
      <c r="D24" s="29">
        <v>0</v>
      </c>
      <c r="E24" s="29">
        <v>0</v>
      </c>
      <c r="F24" s="29">
        <f t="shared" si="0"/>
        <v>2</v>
      </c>
      <c r="G24" s="29">
        <f t="shared" si="0"/>
        <v>442</v>
      </c>
    </row>
    <row r="25" spans="1:7" ht="15">
      <c r="A25" s="27" t="s">
        <v>143</v>
      </c>
      <c r="B25" s="32">
        <f>SUM(B23:B24)</f>
        <v>3</v>
      </c>
      <c r="C25" s="32">
        <f>SUM(C23:C24)</f>
        <v>497</v>
      </c>
      <c r="D25" s="32">
        <f>SUM(D23:D24)</f>
        <v>0</v>
      </c>
      <c r="E25" s="32">
        <f>SUM(E23:E24)</f>
        <v>0</v>
      </c>
      <c r="F25" s="29">
        <f t="shared" si="0"/>
        <v>3</v>
      </c>
      <c r="G25" s="29">
        <f t="shared" si="0"/>
        <v>497</v>
      </c>
    </row>
    <row r="26" spans="1:7" ht="15">
      <c r="A26" s="30" t="s">
        <v>144</v>
      </c>
      <c r="B26" s="32">
        <f>B11+B18+B21+B25</f>
        <v>14</v>
      </c>
      <c r="C26" s="32">
        <f aca="true" t="shared" si="1" ref="C26:G26">C11+C18+C21+C25</f>
        <v>9039</v>
      </c>
      <c r="D26" s="32">
        <f>D11+D18+D21+D25</f>
        <v>0</v>
      </c>
      <c r="E26" s="32">
        <f t="shared" si="1"/>
        <v>0</v>
      </c>
      <c r="F26" s="32">
        <f t="shared" si="1"/>
        <v>14</v>
      </c>
      <c r="G26" s="32">
        <f t="shared" si="1"/>
        <v>9039</v>
      </c>
    </row>
    <row r="28" ht="15">
      <c r="A28" s="35" t="s">
        <v>145</v>
      </c>
    </row>
    <row r="29" spans="1:7" ht="15">
      <c r="A29" s="36" t="s">
        <v>146</v>
      </c>
      <c r="B29" s="43"/>
      <c r="C29" s="43"/>
      <c r="D29" s="43"/>
      <c r="E29" s="43"/>
      <c r="F29" s="43"/>
      <c r="G29" s="43"/>
    </row>
    <row r="30" spans="1:7" ht="15">
      <c r="A30" s="27" t="s">
        <v>134</v>
      </c>
      <c r="B30" s="43"/>
      <c r="C30" s="43"/>
      <c r="D30" s="43"/>
      <c r="E30" s="43"/>
      <c r="F30" s="43"/>
      <c r="G30" s="43"/>
    </row>
    <row r="31" spans="1:7" ht="15">
      <c r="A31" s="26" t="s">
        <v>38</v>
      </c>
      <c r="B31" s="43" t="s">
        <v>147</v>
      </c>
      <c r="C31" s="43"/>
      <c r="D31" s="43"/>
      <c r="E31" s="43"/>
      <c r="F31" s="43"/>
      <c r="G31" s="43"/>
    </row>
    <row r="32" spans="1:7" ht="15">
      <c r="A32" s="30" t="s">
        <v>136</v>
      </c>
      <c r="B32" s="43"/>
      <c r="C32" s="43"/>
      <c r="D32" s="43"/>
      <c r="E32" s="43"/>
      <c r="F32" s="43"/>
      <c r="G32" s="43"/>
    </row>
    <row r="33" spans="1:7" ht="15">
      <c r="A33" s="25" t="s">
        <v>52</v>
      </c>
      <c r="B33" s="43" t="s">
        <v>148</v>
      </c>
      <c r="C33" s="43"/>
      <c r="D33" s="43"/>
      <c r="E33" s="43"/>
      <c r="F33" s="43"/>
      <c r="G33" s="43"/>
    </row>
    <row r="34" spans="1:7" ht="15">
      <c r="A34" s="25" t="s">
        <v>58</v>
      </c>
      <c r="B34" s="43" t="s">
        <v>149</v>
      </c>
      <c r="C34" s="43"/>
      <c r="D34" s="43"/>
      <c r="E34" s="43"/>
      <c r="F34" s="43"/>
      <c r="G34" s="43"/>
    </row>
    <row r="35" spans="1:7" ht="15">
      <c r="A35" t="s">
        <v>60</v>
      </c>
      <c r="B35" s="43" t="s">
        <v>150</v>
      </c>
      <c r="C35" s="43"/>
      <c r="D35" s="43"/>
      <c r="E35" s="43"/>
      <c r="F35" s="43"/>
      <c r="G35" s="43"/>
    </row>
    <row r="36" spans="1:7" ht="15">
      <c r="A36" s="25" t="s">
        <v>137</v>
      </c>
      <c r="B36" s="43" t="s">
        <v>151</v>
      </c>
      <c r="C36" s="43"/>
      <c r="D36" s="43"/>
      <c r="E36" s="43"/>
      <c r="F36" s="43"/>
      <c r="G36" s="43"/>
    </row>
    <row r="37" spans="1:7" ht="46.5" customHeight="1">
      <c r="A37" s="34" t="s">
        <v>66</v>
      </c>
      <c r="B37" s="43" t="s">
        <v>152</v>
      </c>
      <c r="C37" s="43"/>
      <c r="D37" s="43"/>
      <c r="E37" s="43"/>
      <c r="F37" s="43"/>
      <c r="G37" s="43"/>
    </row>
    <row r="38" spans="1:7" ht="18" customHeight="1">
      <c r="A38" s="37" t="s">
        <v>139</v>
      </c>
      <c r="B38" s="43"/>
      <c r="C38" s="43"/>
      <c r="D38" s="43"/>
      <c r="E38" s="43"/>
      <c r="F38" s="43"/>
      <c r="G38" s="43"/>
    </row>
    <row r="39" spans="1:7" ht="14.45" customHeight="1">
      <c r="A39" s="34" t="s">
        <v>140</v>
      </c>
      <c r="B39" s="43" t="s">
        <v>153</v>
      </c>
      <c r="C39" s="43"/>
      <c r="D39" s="43"/>
      <c r="E39" s="43"/>
      <c r="F39" s="43"/>
      <c r="G39" s="43"/>
    </row>
    <row r="40" spans="1:7" ht="15">
      <c r="A40" s="30" t="s">
        <v>142</v>
      </c>
      <c r="B40" s="43"/>
      <c r="C40" s="43"/>
      <c r="D40" s="43"/>
      <c r="E40" s="43"/>
      <c r="F40" s="43"/>
      <c r="G40" s="43"/>
    </row>
    <row r="41" spans="1:7" ht="14.45" customHeight="1">
      <c r="A41" s="34" t="s">
        <v>99</v>
      </c>
      <c r="B41" s="43" t="s">
        <v>154</v>
      </c>
      <c r="C41" s="43"/>
      <c r="D41" s="43"/>
      <c r="E41" s="43"/>
      <c r="F41" s="43"/>
      <c r="G41" s="43"/>
    </row>
    <row r="42" spans="1:7" ht="28.9" customHeight="1">
      <c r="A42" s="34" t="s">
        <v>101</v>
      </c>
      <c r="B42" s="43" t="s">
        <v>155</v>
      </c>
      <c r="C42" s="43"/>
      <c r="D42" s="43"/>
      <c r="E42" s="43"/>
      <c r="F42" s="43"/>
      <c r="G42" s="43"/>
    </row>
  </sheetData>
  <mergeCells count="17">
    <mergeCell ref="B37:G37"/>
    <mergeCell ref="B7:C7"/>
    <mergeCell ref="D7:E7"/>
    <mergeCell ref="F7:G7"/>
    <mergeCell ref="B29:G29"/>
    <mergeCell ref="B30:G30"/>
    <mergeCell ref="B31:G31"/>
    <mergeCell ref="B32:G32"/>
    <mergeCell ref="B33:G33"/>
    <mergeCell ref="B34:G34"/>
    <mergeCell ref="B35:G35"/>
    <mergeCell ref="B36:G36"/>
    <mergeCell ref="B38:G38"/>
    <mergeCell ref="B39:G39"/>
    <mergeCell ref="B40:G40"/>
    <mergeCell ref="B41:G41"/>
    <mergeCell ref="B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90" verticalDpi="90" orientation="portrait" paperSize="9" scale="79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57150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2021-01-07T15:18:40Z</cp:lastPrinted>
  <dcterms:created xsi:type="dcterms:W3CDTF">2021-01-06T15:09:38Z</dcterms:created>
  <dcterms:modified xsi:type="dcterms:W3CDTF">2021-01-08T06:09:29Z</dcterms:modified>
  <cp:category/>
  <cp:version/>
  <cp:contentType/>
  <cp:contentStatus/>
</cp:coreProperties>
</file>