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Aug 24\"/>
    </mc:Choice>
  </mc:AlternateContent>
  <xr:revisionPtr revIDLastSave="0" documentId="13_ncr:1_{C446E53A-E3B9-4EC6-86AF-2CC22996AC85}" xr6:coauthVersionLast="47" xr6:coauthVersionMax="47" xr10:uidLastSave="{00000000-0000-0000-0000-000000000000}"/>
  <bookViews>
    <workbookView xWindow="-120" yWindow="-120" windowWidth="20730" windowHeight="11160" xr2:uid="{6941959F-7B87-4CD6-AE53-9816C1196038}"/>
  </bookViews>
  <sheets>
    <sheet name="Aug 24" sheetId="1" r:id="rId1"/>
    <sheet name="New Sche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E22" i="2"/>
  <c r="C22" i="2"/>
  <c r="B22" i="2"/>
  <c r="G21" i="2"/>
  <c r="F21" i="2"/>
  <c r="E21" i="2"/>
  <c r="D21" i="2"/>
  <c r="G20" i="2"/>
  <c r="G22" i="2" s="1"/>
  <c r="F20" i="2"/>
  <c r="E20" i="2"/>
  <c r="D20" i="2"/>
  <c r="D22" i="2" s="1"/>
  <c r="E18" i="2"/>
  <c r="D18" i="2"/>
  <c r="C18" i="2"/>
  <c r="B18" i="2"/>
  <c r="G17" i="2"/>
  <c r="G18" i="2" s="1"/>
  <c r="F17" i="2"/>
  <c r="F18" i="2" s="1"/>
  <c r="E17" i="2"/>
  <c r="D17" i="2"/>
  <c r="E15" i="2"/>
  <c r="C15" i="2"/>
  <c r="B15" i="2"/>
  <c r="G14" i="2"/>
  <c r="F14" i="2"/>
  <c r="E14" i="2"/>
  <c r="D14" i="2"/>
  <c r="D15" i="2" s="1"/>
  <c r="G13" i="2"/>
  <c r="G15" i="2" s="1"/>
  <c r="F13" i="2"/>
  <c r="F15" i="2" s="1"/>
  <c r="E13" i="2"/>
  <c r="D13" i="2"/>
  <c r="G11" i="2"/>
  <c r="G23" i="2" s="1"/>
  <c r="F11" i="2"/>
  <c r="E11" i="2"/>
  <c r="E23" i="2" s="1"/>
  <c r="D11" i="2"/>
  <c r="C11" i="2"/>
  <c r="C23" i="2" s="1"/>
  <c r="B11" i="2"/>
  <c r="B23" i="2" s="1"/>
  <c r="G10" i="2"/>
  <c r="F10" i="2"/>
  <c r="D23" i="2" l="1"/>
  <c r="F23" i="2"/>
  <c r="K85" i="1" l="1"/>
  <c r="J85" i="1"/>
  <c r="I85" i="1"/>
  <c r="H85" i="1"/>
  <c r="G85" i="1"/>
  <c r="F85" i="1"/>
  <c r="E85" i="1"/>
  <c r="D85" i="1"/>
  <c r="C85" i="1"/>
  <c r="K76" i="1"/>
  <c r="J76" i="1"/>
  <c r="I76" i="1"/>
  <c r="H76" i="1"/>
  <c r="G76" i="1"/>
  <c r="F76" i="1"/>
  <c r="E76" i="1"/>
  <c r="D76" i="1"/>
  <c r="C76" i="1"/>
  <c r="K72" i="1"/>
  <c r="J72" i="1"/>
  <c r="I72" i="1"/>
  <c r="H72" i="1"/>
  <c r="G72" i="1"/>
  <c r="F72" i="1"/>
  <c r="E72" i="1"/>
  <c r="D72" i="1"/>
  <c r="C72" i="1"/>
  <c r="K67" i="1"/>
  <c r="J67" i="1"/>
  <c r="I67" i="1"/>
  <c r="H67" i="1"/>
  <c r="G67" i="1"/>
  <c r="F67" i="1"/>
  <c r="E67" i="1"/>
  <c r="D67" i="1"/>
  <c r="C67" i="1"/>
  <c r="K59" i="1"/>
  <c r="K87" i="1" s="1"/>
  <c r="J59" i="1"/>
  <c r="J87" i="1" s="1"/>
  <c r="I59" i="1"/>
  <c r="I87" i="1" s="1"/>
  <c r="H59" i="1"/>
  <c r="H87" i="1" s="1"/>
  <c r="G59" i="1"/>
  <c r="G87" i="1" s="1"/>
  <c r="F59" i="1"/>
  <c r="F87" i="1" s="1"/>
  <c r="E59" i="1"/>
  <c r="E87" i="1" s="1"/>
  <c r="D59" i="1"/>
  <c r="D87" i="1" s="1"/>
  <c r="C59" i="1"/>
  <c r="C87" i="1" s="1"/>
  <c r="K57" i="1"/>
  <c r="J57" i="1"/>
  <c r="I57" i="1"/>
  <c r="H57" i="1"/>
  <c r="G57" i="1"/>
  <c r="F57" i="1"/>
  <c r="E57" i="1"/>
  <c r="D57" i="1"/>
  <c r="C57" i="1"/>
  <c r="K50" i="1"/>
  <c r="J50" i="1"/>
  <c r="I50" i="1"/>
  <c r="H50" i="1"/>
  <c r="G50" i="1"/>
  <c r="F50" i="1"/>
  <c r="E50" i="1"/>
  <c r="D50" i="1"/>
  <c r="C50" i="1"/>
  <c r="K45" i="1"/>
  <c r="J45" i="1"/>
  <c r="I45" i="1"/>
  <c r="H45" i="1"/>
  <c r="G45" i="1"/>
  <c r="F45" i="1"/>
  <c r="E45" i="1"/>
  <c r="D45" i="1"/>
  <c r="C45" i="1"/>
  <c r="K36" i="1"/>
  <c r="J36" i="1"/>
  <c r="I36" i="1"/>
  <c r="H36" i="1"/>
  <c r="G36" i="1"/>
  <c r="F36" i="1"/>
  <c r="E36" i="1"/>
  <c r="D36" i="1"/>
  <c r="C36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<sst xmlns="http://schemas.openxmlformats.org/spreadsheetml/2006/main" count="212" uniqueCount="130">
  <si>
    <t xml:space="preserve">Monthly Report for the month of August 2024 </t>
  </si>
  <si>
    <t xml:space="preserve">Sr </t>
  </si>
  <si>
    <t xml:space="preserve">Scheme Name </t>
  </si>
  <si>
    <t>No. of Schemes as on August 31, 2024</t>
  </si>
  <si>
    <t>No. of Folios as on August 31, 2024</t>
  </si>
  <si>
    <t>Funds Mobilized for the month of August 2024 (INR in crore)</t>
  </si>
  <si>
    <t>Net Inflow (+ve)/Outflow (-ve) for the month of August 2024 (INR in crore)</t>
  </si>
  <si>
    <t>Net Assets Under Management as on August 31, 2024 (INR in crore)</t>
  </si>
  <si>
    <t>Average Net Assets Under Management for the month August 2024 (INR in crore)</t>
  </si>
  <si>
    <t>No. of segregated portfolios created as on August 31, 2024</t>
  </si>
  <si>
    <t>Net Assets Under Management in segregated portfolio as on August 31, 2024 (INR in crore)</t>
  </si>
  <si>
    <t>A</t>
  </si>
  <si>
    <t>Open ended Schemes</t>
  </si>
  <si>
    <t>I</t>
  </si>
  <si>
    <t>Income/Debt Oriented Schemes</t>
  </si>
  <si>
    <t>i</t>
  </si>
  <si>
    <t>Overnight Fund</t>
  </si>
  <si>
    <t>ii</t>
  </si>
  <si>
    <t>Liquid Fund</t>
  </si>
  <si>
    <t>iii</t>
  </si>
  <si>
    <t>Ultra Short Duration Fund</t>
  </si>
  <si>
    <t>iv</t>
  </si>
  <si>
    <t>Low Duration Fund</t>
  </si>
  <si>
    <t>v</t>
  </si>
  <si>
    <t>Money Market Fund</t>
  </si>
  <si>
    <t>vi</t>
  </si>
  <si>
    <t>Short Duration Fund</t>
  </si>
  <si>
    <t>vii</t>
  </si>
  <si>
    <t>Medium Duration Fund</t>
  </si>
  <si>
    <t>viii</t>
  </si>
  <si>
    <t>Medium to Long Duration Fund</t>
  </si>
  <si>
    <t>ix</t>
  </si>
  <si>
    <t>Long Duration Fund</t>
  </si>
  <si>
    <t>x</t>
  </si>
  <si>
    <t>Dynamic Bond Fund</t>
  </si>
  <si>
    <t>xi</t>
  </si>
  <si>
    <t>Corporate Bond Fund</t>
  </si>
  <si>
    <t>xii</t>
  </si>
  <si>
    <t>Credit Risk Fund</t>
  </si>
  <si>
    <t>xiii</t>
  </si>
  <si>
    <t>Banking and PSU Fund</t>
  </si>
  <si>
    <t>xiv</t>
  </si>
  <si>
    <t>Gilt Fund</t>
  </si>
  <si>
    <t>xv</t>
  </si>
  <si>
    <t>Gilt Fund with 10 year constant duration</t>
  </si>
  <si>
    <t>xvi</t>
  </si>
  <si>
    <t>Floater Fund</t>
  </si>
  <si>
    <t/>
  </si>
  <si>
    <t>Sub Total - I (i+ii+iii+iv+v+vi+vii+viii+ix+x+xi+xii+xiii+xiv+xv+xvi)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</si>
  <si>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</si>
  <si>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</si>
  <si>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</si>
  <si>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</si>
  <si>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</si>
  <si>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</si>
  <si>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</si>
  <si>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</si>
  <si>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</si>
  <si>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</si>
  <si>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</si>
  <si>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</si>
  <si>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</si>
  <si>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Sub Total - II (i+ii+iii+iv+v+vi+vii+viii+ix+x+xi)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</si>
  <si>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</si>
  <si>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</si>
  <si>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</si>
  <si>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</si>
  <si>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</si>
  <si>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</si>
  <si>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</si>
  <si>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</si>
  <si>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Sub Total - III (i+ii+iii+iv+v+vi)</t>
  </si>
  <si>
    <t>IV</t>
  </si>
  <si>
    <t>Solution Oriented Schemes</t>
  </si>
  <si>
    <t>Retirement Fund</t>
  </si>
  <si>
    <t>Childrens Fund</t>
  </si>
  <si>
    <t>Sub Total - IV (i+ii)</t>
  </si>
  <si>
    <t>V</t>
  </si>
  <si>
    <t>Other Schemes</t>
  </si>
  <si>
    <t>Index Funds</t>
  </si>
  <si>
    <t>GOLD ETF</t>
  </si>
  <si>
    <t>Other ETFs</t>
  </si>
  <si>
    <t>Fund of funds investing overseas</t>
  </si>
  <si>
    <t>Sub Total - V (i+ii+iii+iv)</t>
  </si>
  <si>
    <t>Total A-Open ended Schemes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</si>
  <si>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</si>
  <si>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</si>
  <si>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</si>
  <si>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</si>
  <si>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</si>
  <si>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</si>
  <si>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Sub Total (i+ii+iii+iv)</t>
  </si>
  <si>
    <t>Other Equity Schemes</t>
  </si>
  <si>
    <t>Sub Total (i+ii)</t>
  </si>
  <si>
    <t>Total B -Close ended Schemes</t>
  </si>
  <si>
    <t>C</t>
  </si>
  <si>
    <t>Interval Schemes</t>
  </si>
  <si>
    <t>Total C Interval Schemes</t>
  </si>
  <si>
    <t>Grand Total</t>
  </si>
  <si>
    <t>Repurchase/ Redemption for the month of August 2024 (INR in crore)</t>
  </si>
  <si>
    <t>Fund of Funds Scheme (Domestic) **</t>
  </si>
  <si>
    <t>Released on 10-Sep-2024</t>
  </si>
  <si>
    <t>** Data in respect Fund of Funds Domestic is shown for information only. The same is included in the respective underlying schemes.</t>
  </si>
  <si>
    <t>##  84</t>
  </si>
  <si>
    <t>## Includes NFO - GROWW NIFTY EV &amp; NEW AGE AUTOMOTIVE ETF FOF</t>
  </si>
  <si>
    <t xml:space="preserve">NEW SCHEMES LAUNCHED DURING AUGUST 2024 (ALLOTMENT COMPLETED)     </t>
  </si>
  <si>
    <t xml:space="preserve"> (Rs. in Crore)</t>
  </si>
  <si>
    <t>Open End</t>
  </si>
  <si>
    <t>Close End</t>
  </si>
  <si>
    <t>Total</t>
  </si>
  <si>
    <t>No. of Schemes</t>
  </si>
  <si>
    <t>Funds mobilized</t>
  </si>
  <si>
    <t>A. Income/Debt Oriented Schemes</t>
  </si>
  <si>
    <t>Subtotal "A"</t>
  </si>
  <si>
    <t>B. Growth/Equity Oriented Schemes</t>
  </si>
  <si>
    <t>Subtotal "B"</t>
  </si>
  <si>
    <t>C. Hybrid Schemes</t>
  </si>
  <si>
    <t>Dynamic Asset Allocation / Balanced Advantage Fund</t>
  </si>
  <si>
    <t>Subtotal "C"</t>
  </si>
  <si>
    <t>D. Other Schemes</t>
  </si>
  <si>
    <t>Subtotal "D"</t>
  </si>
  <si>
    <t>Total A + B + C + D</t>
  </si>
  <si>
    <t xml:space="preserve">*NEW SCHEMES LAUNCHED : </t>
  </si>
  <si>
    <t>Open End Schemes</t>
  </si>
  <si>
    <t>Franklin India Ultra Short Duration Fund</t>
  </si>
  <si>
    <t>Bajaj Finserv Large Cap Fund</t>
  </si>
  <si>
    <t>Bank of India Business Cycle Fund; Invesco India Manufacturing Fund; Motilal Oswal Manufacturing Fund; Motilal Oswal Business Cycle Fund; SBI Innovative Opportunities Fund</t>
  </si>
  <si>
    <t>Canara Robeco Balanced Advantage Fund</t>
  </si>
  <si>
    <t>Aditya Birla Sun Life Nifty India Defence Index Fund; Bandhan Nifty Bank Index Fund; HDFC NIFTY500 Multicap 50:25:25 INDEX FUND; Kotak Nifty Midcap 50 Index Fund; Navi Nifty 500 Multicap 50:25:25 Index Fund</t>
  </si>
  <si>
    <t>Aditya Birla Sun Life CRISIL 10 Year GILT ETF; GROWW NIFTY EV &amp; NEW AGE AUTOMOTIVE ETF; ICICI Prudential Nifty Metal ETF; MIRAE ASSET NIFTY500 MULTICAP 50:25:25 ETF; Motilal Oswal Nifty India Defence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</si>
</sst>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5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i/>
      <sz val="8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 wrapText="1"/>
    </xf>
    <xf numFmtId="43" fontId="20" fillId="0" borderId="10" xfId="42" applyFont="1" applyBorder="1" applyAlignment="1">
      <alignment horizontal="right" vertical="center"/>
    </xf>
    <xf numFmtId="43" fontId="20" fillId="34" borderId="10" xfId="42" applyFont="1" applyFill="1" applyBorder="1" applyAlignment="1">
      <alignment horizontal="right" vertical="center"/>
    </xf>
    <xf numFmtId="43" fontId="18" fillId="0" borderId="10" xfId="42" applyFont="1" applyBorder="1" applyAlignment="1">
      <alignment vertical="top" wrapText="1"/>
    </xf>
    <xf numFmtId="43" fontId="20" fillId="35" borderId="10" xfId="42" applyFont="1" applyFill="1" applyBorder="1" applyAlignment="1">
      <alignment horizontal="right" vertical="center"/>
    </xf>
    <xf numFmtId="43" fontId="18" fillId="0" borderId="0" xfId="42" applyFont="1" applyAlignment="1">
      <alignment vertical="top" wrapText="1"/>
    </xf>
    <xf numFmtId="164" fontId="20" fillId="0" borderId="10" xfId="42" applyNumberFormat="1" applyFont="1" applyBorder="1" applyAlignment="1">
      <alignment horizontal="right" vertical="center"/>
    </xf>
    <xf numFmtId="164" fontId="20" fillId="34" borderId="10" xfId="42" applyNumberFormat="1" applyFont="1" applyFill="1" applyBorder="1" applyAlignment="1">
      <alignment horizontal="right" vertical="center"/>
    </xf>
    <xf numFmtId="164" fontId="18" fillId="0" borderId="10" xfId="42" applyNumberFormat="1" applyFont="1" applyBorder="1" applyAlignment="1">
      <alignment vertical="top" wrapText="1"/>
    </xf>
    <xf numFmtId="164" fontId="20" fillId="35" borderId="10" xfId="42" applyNumberFormat="1" applyFont="1" applyFill="1" applyBorder="1" applyAlignment="1">
      <alignment horizontal="right" vertical="center"/>
    </xf>
    <xf numFmtId="164" fontId="18" fillId="0" borderId="0" xfId="42" applyNumberFormat="1" applyFont="1" applyAlignment="1">
      <alignment vertical="top" wrapText="1"/>
    </xf>
    <xf numFmtId="164" fontId="18" fillId="0" borderId="0" xfId="0" applyNumberFormat="1" applyFont="1" applyAlignment="1">
      <alignment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64" fontId="21" fillId="0" borderId="10" xfId="42" applyNumberFormat="1" applyFont="1" applyBorder="1" applyAlignment="1">
      <alignment horizontal="right" vertical="center"/>
    </xf>
    <xf numFmtId="43" fontId="21" fillId="0" borderId="10" xfId="42" applyFont="1" applyBorder="1" applyAlignment="1">
      <alignment horizontal="right" vertical="center"/>
    </xf>
    <xf numFmtId="0" fontId="21" fillId="0" borderId="0" xfId="0" applyFont="1" applyAlignment="1">
      <alignment vertical="top" wrapText="1"/>
    </xf>
    <xf numFmtId="0" fontId="21" fillId="0" borderId="10" xfId="0" applyFont="1" applyBorder="1" applyAlignment="1">
      <alignment vertical="top" wrapText="1"/>
    </xf>
    <xf numFmtId="164" fontId="21" fillId="0" borderId="10" xfId="42" applyNumberFormat="1" applyFont="1" applyBorder="1" applyAlignment="1">
      <alignment vertical="top" wrapText="1"/>
    </xf>
    <xf numFmtId="43" fontId="21" fillId="0" borderId="10" xfId="42" applyFont="1" applyBorder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3" fillId="0" borderId="0" xfId="0" applyFont="1" applyAlignment="1">
      <alignment vertical="top"/>
    </xf>
    <xf numFmtId="0" fontId="24" fillId="0" borderId="0" xfId="0" applyFont="1" applyAlignment="1">
      <alignment horizontal="left" vertical="center" wrapText="1"/>
    </xf>
    <xf numFmtId="164" fontId="22" fillId="0" borderId="10" xfId="42" applyNumberFormat="1" applyFont="1" applyBorder="1" applyAlignment="1">
      <alignment horizontal="right" vertical="center"/>
    </xf>
    <xf numFmtId="0" fontId="24" fillId="0" borderId="0" xfId="0" quotePrefix="1" applyFont="1" applyAlignment="1">
      <alignment horizontal="left" vertical="center" wrapText="1"/>
    </xf>
    <xf numFmtId="0" fontId="16" fillId="0" borderId="0" xfId="0" applyFont="1"/>
    <xf numFmtId="164" fontId="1" fillId="0" borderId="0" xfId="42" applyNumberFormat="1" applyFont="1" applyFill="1"/>
    <xf numFmtId="0" fontId="1" fillId="0" borderId="0" xfId="0" applyFont="1"/>
    <xf numFmtId="164" fontId="22" fillId="0" borderId="0" xfId="42" applyNumberFormat="1" applyFont="1" applyFill="1" applyAlignment="1">
      <alignment horizontal="center"/>
    </xf>
    <xf numFmtId="0" fontId="1" fillId="0" borderId="10" xfId="0" applyFont="1" applyBorder="1"/>
    <xf numFmtId="164" fontId="16" fillId="0" borderId="10" xfId="42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164" fontId="16" fillId="0" borderId="10" xfId="42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6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164" fontId="1" fillId="0" borderId="10" xfId="42" applyNumberFormat="1" applyFont="1" applyFill="1" applyBorder="1" applyAlignment="1">
      <alignment horizontal="center" vertical="top" wrapText="1"/>
    </xf>
    <xf numFmtId="164" fontId="1" fillId="0" borderId="10" xfId="42" quotePrefix="1" applyNumberFormat="1" applyFont="1" applyFill="1" applyBorder="1" applyAlignment="1">
      <alignment horizontal="right"/>
    </xf>
    <xf numFmtId="164" fontId="1" fillId="0" borderId="10" xfId="42" applyNumberFormat="1" applyFont="1" applyFill="1" applyBorder="1" applyAlignment="1">
      <alignment horizontal="right" vertical="top" wrapText="1"/>
    </xf>
    <xf numFmtId="164" fontId="16" fillId="0" borderId="10" xfId="42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vertical="center"/>
    </xf>
    <xf numFmtId="3" fontId="1" fillId="0" borderId="0" xfId="0" applyNumberFormat="1" applyFont="1"/>
    <xf numFmtId="164" fontId="16" fillId="0" borderId="10" xfId="42" quotePrefix="1" applyNumberFormat="1" applyFont="1" applyFill="1" applyBorder="1" applyAlignment="1">
      <alignment horizontal="right"/>
    </xf>
    <xf numFmtId="0" fontId="1" fillId="0" borderId="10" xfId="0" applyFont="1" applyBorder="1" applyAlignment="1">
      <alignment vertical="top" wrapText="1"/>
    </xf>
    <xf numFmtId="0" fontId="16" fillId="0" borderId="10" xfId="0" applyFont="1" applyBorder="1"/>
    <xf numFmtId="164" fontId="1" fillId="0" borderId="10" xfId="42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 vertical="top"/>
    </xf>
    <xf numFmtId="0" fontId="22" fillId="0" borderId="0" xfId="0" applyFont="1"/>
    <xf numFmtId="0" fontId="22" fillId="0" borderId="10" xfId="0" applyFont="1" applyBorder="1" applyAlignment="1">
      <alignment horizontal="left" vertical="center" wrapText="1"/>
    </xf>
    <xf numFmtId="164" fontId="1" fillId="0" borderId="10" xfId="42" applyNumberFormat="1" applyFont="1" applyFill="1" applyBorder="1" applyAlignment="1">
      <alignment horizontal="left" vertical="top" wrapText="1"/>
    </xf>
    <xf numFmtId="164" fontId="22" fillId="0" borderId="10" xfId="42" applyNumberFormat="1" applyFont="1" applyFill="1" applyBorder="1" applyAlignment="1">
      <alignment horizontal="left" vertical="top" wrapText="1"/>
    </xf>
    <xf numFmtId="164" fontId="21" fillId="0" borderId="10" xfId="42" applyNumberFormat="1" applyFont="1" applyFill="1" applyBorder="1" applyAlignment="1">
      <alignment horizontal="left" vertical="top" wrapText="1"/>
    </xf>
    <xf numFmtId="0" fontId="16" fillId="0" borderId="11" xfId="0" applyFont="1" applyBorder="1" applyAlignment="1">
      <alignment horizontal="left" vertical="center"/>
    </xf>
    <xf numFmtId="164" fontId="22" fillId="0" borderId="12" xfId="42" applyNumberFormat="1" applyFont="1" applyFill="1" applyBorder="1" applyAlignment="1">
      <alignment horizontal="left" vertical="top" wrapText="1"/>
    </xf>
    <xf numFmtId="164" fontId="21" fillId="0" borderId="13" xfId="42" applyNumberFormat="1" applyFont="1" applyFill="1" applyBorder="1" applyAlignment="1">
      <alignment vertical="top" wrapText="1"/>
    </xf>
    <xf numFmtId="0" fontId="1" fillId="0" borderId="10" xfId="0" applyFont="1" applyBorder="1" applyAlignment="1">
      <alignment vertical="center"/>
    </xf>
    <xf numFmtId="0" fontId="21" fillId="0" borderId="14" xfId="42" applyNumberFormat="1" applyFont="1" applyFill="1" applyBorder="1" applyAlignment="1">
      <alignment horizontal="left" vertical="top" wrapText="1"/>
    </xf>
    <xf numFmtId="0" fontId="21" fillId="0" borderId="15" xfId="42" applyNumberFormat="1" applyFont="1" applyFill="1" applyBorder="1" applyAlignment="1">
      <alignment horizontal="left" vertical="top" wrapText="1"/>
    </xf>
    <xf numFmtId="0" fontId="21" fillId="0" borderId="16" xfId="42" applyNumberFormat="1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828675</xdr:colOff>
          <xdr:row>0</xdr:row>
          <xdr:rowOff>85725</xdr:rowOff>
        </xdr:from>
        <xdr:to>
          <xdr:col>5</xdr:col>
          <xdr:colOff>238125</xdr:colOff>
          <xdr:row>0</xdr:row>
          <xdr:rowOff>581025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625FA19-01E8-A874-5D48-612D14B3E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8DFEFAA-97F9-4041-891C-4E6BD7A3BA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A26E394C-3512-408F-B71D-F7D546BCD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8A67-6BFE-40BE-B7DA-7929830A24EE}">
  <sheetPr>
    <pageSetUpPr fitToPage="1"/>
  </sheetPr>
  <dimension ref="A1:K105"/>
  <sheetViews>
    <sheetView tabSelected="1" workbookViewId="0">
      <selection activeCell="A2" sqref="A2:K2"/>
    </sheetView>
  </sheetViews>
  <sheetFormatPr defaultRowHeight="15"/>
  <cols>
    <col min="1" max="1" width="5.7109375" style="1" bestFit="1" customWidth="1"/>
    <col min="2" max="2" width="47.5703125" style="1" bestFit="1" customWidth="1"/>
    <col min="3" max="4" width="14.140625" style="1" customWidth="1"/>
    <col min="5" max="9" width="15.28515625" style="1" bestFit="1" customWidth="1"/>
    <col min="10" max="10" width="13.85546875" style="1" customWidth="1"/>
    <col min="11" max="11" width="15.28515625" style="1" bestFit="1" customWidth="1"/>
    <col min="12" max="16384" width="9.140625" style="1"/>
  </cols>
  <sheetData>
    <row r="1" spans="1:11" ht="50.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2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99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5.75">
      <c r="A4" s="2" t="s">
        <v>11</v>
      </c>
      <c r="B4" s="3" t="s">
        <v>12</v>
      </c>
      <c r="C4" s="8"/>
      <c r="D4" s="8"/>
      <c r="E4" s="8"/>
      <c r="F4" s="8"/>
      <c r="G4" s="8"/>
      <c r="H4" s="8"/>
      <c r="I4" s="8"/>
      <c r="J4" s="8"/>
      <c r="K4" s="8"/>
    </row>
    <row r="5" spans="1:11" ht="15.75">
      <c r="A5" s="2" t="s">
        <v>13</v>
      </c>
      <c r="B5" s="3" t="s">
        <v>14</v>
      </c>
      <c r="C5" s="8"/>
      <c r="D5" s="8"/>
      <c r="E5" s="8"/>
      <c r="F5" s="8"/>
      <c r="G5" s="8"/>
      <c r="H5" s="8"/>
      <c r="I5" s="8"/>
      <c r="J5" s="8"/>
      <c r="K5" s="8"/>
    </row>
    <row r="6" spans="1:11" s="25" customFormat="1">
      <c r="A6" s="21" t="s">
        <v>15</v>
      </c>
      <c r="B6" s="22" t="s">
        <v>16</v>
      </c>
      <c r="C6" s="23">
        <v>35</v>
      </c>
      <c r="D6" s="23">
        <v>863086</v>
      </c>
      <c r="E6" s="24">
        <v>446890.09776323999</v>
      </c>
      <c r="F6" s="24">
        <v>431784.16317667998</v>
      </c>
      <c r="G6" s="24">
        <v>15105.934586559901</v>
      </c>
      <c r="H6" s="24">
        <v>86100.259051479996</v>
      </c>
      <c r="I6" s="24">
        <v>96490.486270370006</v>
      </c>
      <c r="J6" s="23">
        <v>0</v>
      </c>
      <c r="K6" s="24">
        <v>0</v>
      </c>
    </row>
    <row r="7" spans="1:11" s="25" customFormat="1">
      <c r="A7" s="21" t="s">
        <v>17</v>
      </c>
      <c r="B7" s="22" t="s">
        <v>18</v>
      </c>
      <c r="C7" s="23">
        <v>36</v>
      </c>
      <c r="D7" s="23">
        <v>1790910</v>
      </c>
      <c r="E7" s="24">
        <v>386495.42452410999</v>
      </c>
      <c r="F7" s="24">
        <v>372900.55741385999</v>
      </c>
      <c r="G7" s="24">
        <v>13594.867110250099</v>
      </c>
      <c r="H7" s="24">
        <v>510165.37030245998</v>
      </c>
      <c r="I7" s="24">
        <v>535431.24005615001</v>
      </c>
      <c r="J7" s="23">
        <v>0</v>
      </c>
      <c r="K7" s="24">
        <v>0</v>
      </c>
    </row>
    <row r="8" spans="1:11" s="25" customFormat="1">
      <c r="A8" s="21" t="s">
        <v>19</v>
      </c>
      <c r="B8" s="22" t="s">
        <v>20</v>
      </c>
      <c r="C8" s="23">
        <v>25</v>
      </c>
      <c r="D8" s="23">
        <v>640477</v>
      </c>
      <c r="E8" s="24">
        <v>20583.291941449999</v>
      </c>
      <c r="F8" s="24">
        <v>19887.669773739999</v>
      </c>
      <c r="G8" s="24">
        <v>695.62216771001101</v>
      </c>
      <c r="H8" s="24">
        <v>105811.89941524999</v>
      </c>
      <c r="I8" s="24">
        <v>105094.16366511</v>
      </c>
      <c r="J8" s="23">
        <v>0</v>
      </c>
      <c r="K8" s="24">
        <v>0</v>
      </c>
    </row>
    <row r="9" spans="1:11" s="25" customFormat="1">
      <c r="A9" s="21" t="s">
        <v>21</v>
      </c>
      <c r="B9" s="22" t="s">
        <v>22</v>
      </c>
      <c r="C9" s="23">
        <v>20</v>
      </c>
      <c r="D9" s="23">
        <v>839083</v>
      </c>
      <c r="E9" s="24">
        <v>10727.35257388</v>
      </c>
      <c r="F9" s="24">
        <v>11117.742108070001</v>
      </c>
      <c r="G9" s="24">
        <v>-390.38953418999898</v>
      </c>
      <c r="H9" s="24">
        <v>105234.56287223</v>
      </c>
      <c r="I9" s="24">
        <v>104448.93808494</v>
      </c>
      <c r="J9" s="23">
        <v>0</v>
      </c>
      <c r="K9" s="24">
        <v>0</v>
      </c>
    </row>
    <row r="10" spans="1:11" s="25" customFormat="1">
      <c r="A10" s="21" t="s">
        <v>23</v>
      </c>
      <c r="B10" s="22" t="s">
        <v>24</v>
      </c>
      <c r="C10" s="23">
        <v>23</v>
      </c>
      <c r="D10" s="23">
        <v>431512</v>
      </c>
      <c r="E10" s="24">
        <v>54955.557181279997</v>
      </c>
      <c r="F10" s="24">
        <v>44862.294621790003</v>
      </c>
      <c r="G10" s="24">
        <v>10093.26255949</v>
      </c>
      <c r="H10" s="24">
        <v>245845.90844679001</v>
      </c>
      <c r="I10" s="24">
        <v>239221.66877377001</v>
      </c>
      <c r="J10" s="23">
        <v>1</v>
      </c>
      <c r="K10" s="24">
        <v>0</v>
      </c>
    </row>
    <row r="11" spans="1:11" s="25" customFormat="1">
      <c r="A11" s="21" t="s">
        <v>25</v>
      </c>
      <c r="B11" s="22" t="s">
        <v>26</v>
      </c>
      <c r="C11" s="23">
        <v>23</v>
      </c>
      <c r="D11" s="23">
        <v>439164</v>
      </c>
      <c r="E11" s="24">
        <v>6916.1151331700003</v>
      </c>
      <c r="F11" s="24">
        <v>2556.6193549999998</v>
      </c>
      <c r="G11" s="24">
        <v>4359.4957781700004</v>
      </c>
      <c r="H11" s="24">
        <v>110740.04131607</v>
      </c>
      <c r="I11" s="24">
        <v>108433.73769116</v>
      </c>
      <c r="J11" s="23">
        <v>0</v>
      </c>
      <c r="K11" s="24">
        <v>0</v>
      </c>
    </row>
    <row r="12" spans="1:11" s="25" customFormat="1">
      <c r="A12" s="21" t="s">
        <v>27</v>
      </c>
      <c r="B12" s="22" t="s">
        <v>28</v>
      </c>
      <c r="C12" s="23">
        <v>15</v>
      </c>
      <c r="D12" s="23">
        <v>215558</v>
      </c>
      <c r="E12" s="24">
        <v>684.90405496999995</v>
      </c>
      <c r="F12" s="24">
        <v>627.89494964999994</v>
      </c>
      <c r="G12" s="24">
        <v>57.009105319999698</v>
      </c>
      <c r="H12" s="24">
        <v>25081.64403498</v>
      </c>
      <c r="I12" s="24">
        <v>24790.45406027</v>
      </c>
      <c r="J12" s="23">
        <v>3</v>
      </c>
      <c r="K12" s="24">
        <v>0</v>
      </c>
    </row>
    <row r="13" spans="1:11" s="25" customFormat="1">
      <c r="A13" s="21" t="s">
        <v>29</v>
      </c>
      <c r="B13" s="22" t="s">
        <v>30</v>
      </c>
      <c r="C13" s="23">
        <v>12</v>
      </c>
      <c r="D13" s="23">
        <v>98521</v>
      </c>
      <c r="E13" s="24">
        <v>260.20508752000001</v>
      </c>
      <c r="F13" s="24">
        <v>156.01888460000001</v>
      </c>
      <c r="G13" s="24">
        <v>104.18620292</v>
      </c>
      <c r="H13" s="24">
        <v>11253.662601890001</v>
      </c>
      <c r="I13" s="24">
        <v>11181.812074019999</v>
      </c>
      <c r="J13" s="23">
        <v>0</v>
      </c>
      <c r="K13" s="24">
        <v>0</v>
      </c>
    </row>
    <row r="14" spans="1:11" s="25" customFormat="1">
      <c r="A14" s="21" t="s">
        <v>31</v>
      </c>
      <c r="B14" s="22" t="s">
        <v>32</v>
      </c>
      <c r="C14" s="23">
        <v>9</v>
      </c>
      <c r="D14" s="23">
        <v>72740</v>
      </c>
      <c r="E14" s="24">
        <v>1097.6740173400001</v>
      </c>
      <c r="F14" s="24">
        <v>115.75886187</v>
      </c>
      <c r="G14" s="24">
        <v>981.91515546999995</v>
      </c>
      <c r="H14" s="24">
        <v>16494.030243360001</v>
      </c>
      <c r="I14" s="24">
        <v>15918.51204668</v>
      </c>
      <c r="J14" s="23">
        <v>0</v>
      </c>
      <c r="K14" s="24">
        <v>0</v>
      </c>
    </row>
    <row r="15" spans="1:11" s="25" customFormat="1">
      <c r="A15" s="21" t="s">
        <v>33</v>
      </c>
      <c r="B15" s="22" t="s">
        <v>34</v>
      </c>
      <c r="C15" s="23">
        <v>22</v>
      </c>
      <c r="D15" s="23">
        <v>217669</v>
      </c>
      <c r="E15" s="24">
        <v>1301.94114431</v>
      </c>
      <c r="F15" s="24">
        <v>724.75512477999996</v>
      </c>
      <c r="G15" s="24">
        <v>577.18601952999995</v>
      </c>
      <c r="H15" s="24">
        <v>33964.493613430001</v>
      </c>
      <c r="I15" s="24">
        <v>33345.887289879996</v>
      </c>
      <c r="J15" s="23">
        <v>0</v>
      </c>
      <c r="K15" s="24">
        <v>0</v>
      </c>
    </row>
    <row r="16" spans="1:11" s="25" customFormat="1">
      <c r="A16" s="21" t="s">
        <v>35</v>
      </c>
      <c r="B16" s="22" t="s">
        <v>36</v>
      </c>
      <c r="C16" s="23">
        <v>21</v>
      </c>
      <c r="D16" s="23">
        <v>536081</v>
      </c>
      <c r="E16" s="24">
        <v>5152.7569714700003</v>
      </c>
      <c r="F16" s="24">
        <v>4485.3470516999996</v>
      </c>
      <c r="G16" s="24">
        <v>667.40991976999396</v>
      </c>
      <c r="H16" s="24">
        <v>156081.35399296001</v>
      </c>
      <c r="I16" s="24">
        <v>154944.25281673999</v>
      </c>
      <c r="J16" s="23">
        <v>0</v>
      </c>
      <c r="K16" s="24">
        <v>0</v>
      </c>
    </row>
    <row r="17" spans="1:11" s="25" customFormat="1">
      <c r="A17" s="21" t="s">
        <v>37</v>
      </c>
      <c r="B17" s="22" t="s">
        <v>38</v>
      </c>
      <c r="C17" s="23">
        <v>14</v>
      </c>
      <c r="D17" s="23">
        <v>191020</v>
      </c>
      <c r="E17" s="24">
        <v>38.127040039999997</v>
      </c>
      <c r="F17" s="24">
        <v>428.53511455</v>
      </c>
      <c r="G17" s="24">
        <v>-390.40807451000001</v>
      </c>
      <c r="H17" s="24">
        <v>21600.320788360001</v>
      </c>
      <c r="I17" s="24">
        <v>21688.27702003</v>
      </c>
      <c r="J17" s="23">
        <v>3</v>
      </c>
      <c r="K17" s="24">
        <v>0</v>
      </c>
    </row>
    <row r="18" spans="1:11" s="25" customFormat="1">
      <c r="A18" s="21" t="s">
        <v>39</v>
      </c>
      <c r="B18" s="22" t="s">
        <v>40</v>
      </c>
      <c r="C18" s="23">
        <v>22</v>
      </c>
      <c r="D18" s="23">
        <v>242657</v>
      </c>
      <c r="E18" s="24">
        <v>782.39887293000004</v>
      </c>
      <c r="F18" s="24">
        <v>2332.3850241099999</v>
      </c>
      <c r="G18" s="24">
        <v>-1549.98615118</v>
      </c>
      <c r="H18" s="24">
        <v>78118.637140199993</v>
      </c>
      <c r="I18" s="24">
        <v>79094.647112210005</v>
      </c>
      <c r="J18" s="23">
        <v>0</v>
      </c>
      <c r="K18" s="24">
        <v>0</v>
      </c>
    </row>
    <row r="19" spans="1:11" s="25" customFormat="1">
      <c r="A19" s="21" t="s">
        <v>41</v>
      </c>
      <c r="B19" s="22" t="s">
        <v>42</v>
      </c>
      <c r="C19" s="23">
        <v>21</v>
      </c>
      <c r="D19" s="23">
        <v>196737</v>
      </c>
      <c r="E19" s="24">
        <v>2609.8682535299999</v>
      </c>
      <c r="F19" s="24">
        <v>707.77548311999999</v>
      </c>
      <c r="G19" s="24">
        <v>1902.09277041</v>
      </c>
      <c r="H19" s="24">
        <v>35550.965693760001</v>
      </c>
      <c r="I19" s="24">
        <v>34381.931735719998</v>
      </c>
      <c r="J19" s="23">
        <v>0</v>
      </c>
      <c r="K19" s="24">
        <v>0</v>
      </c>
    </row>
    <row r="20" spans="1:11" s="25" customFormat="1">
      <c r="A20" s="21" t="s">
        <v>43</v>
      </c>
      <c r="B20" s="22" t="s">
        <v>44</v>
      </c>
      <c r="C20" s="23">
        <v>5</v>
      </c>
      <c r="D20" s="23">
        <v>36166</v>
      </c>
      <c r="E20" s="24">
        <v>77.704883730000006</v>
      </c>
      <c r="F20" s="24">
        <v>39.659550449999898</v>
      </c>
      <c r="G20" s="24">
        <v>38.045333280000101</v>
      </c>
      <c r="H20" s="24">
        <v>4578.4646958699996</v>
      </c>
      <c r="I20" s="24">
        <v>4535.2588813399998</v>
      </c>
      <c r="J20" s="23">
        <v>0</v>
      </c>
      <c r="K20" s="24">
        <v>0</v>
      </c>
    </row>
    <row r="21" spans="1:11" s="25" customFormat="1">
      <c r="A21" s="21" t="s">
        <v>45</v>
      </c>
      <c r="B21" s="22" t="s">
        <v>46</v>
      </c>
      <c r="C21" s="23">
        <v>13</v>
      </c>
      <c r="D21" s="23">
        <v>204910</v>
      </c>
      <c r="E21" s="24">
        <v>1206.7643126800001</v>
      </c>
      <c r="F21" s="24">
        <v>1883.64253588</v>
      </c>
      <c r="G21" s="24">
        <v>-676.878223200001</v>
      </c>
      <c r="H21" s="24">
        <v>53028.891230239999</v>
      </c>
      <c r="I21" s="24">
        <v>53123.218176690003</v>
      </c>
      <c r="J21" s="23">
        <v>0</v>
      </c>
      <c r="K21" s="24">
        <v>0</v>
      </c>
    </row>
    <row r="22" spans="1:11" ht="30">
      <c r="A22" s="6" t="s">
        <v>47</v>
      </c>
      <c r="B22" s="9" t="s">
        <v>48</v>
      </c>
      <c r="C22" s="16">
        <f>SUM($C$6:$C$21)</f>
        <v>316</v>
      </c>
      <c r="D22" s="16">
        <f>SUM($D$6:$D$21)</f>
        <v>7016291</v>
      </c>
      <c r="E22" s="11">
        <f>SUM($E$6:$E$21)</f>
        <v>939780.18375564984</v>
      </c>
      <c r="F22" s="11">
        <f>SUM($F$6:$F$21)</f>
        <v>894610.81902985019</v>
      </c>
      <c r="G22" s="11">
        <f>SUM($G$6:$G$21)</f>
        <v>45169.364725800013</v>
      </c>
      <c r="H22" s="11">
        <f>SUM($H$6:$H$21)</f>
        <v>1599650.5054393299</v>
      </c>
      <c r="I22" s="11">
        <f>SUM($I$6:$I$21)</f>
        <v>1622124.4857550801</v>
      </c>
      <c r="J22" s="16">
        <f>SUM($J$6:$J$21)</f>
        <v>7</v>
      </c>
      <c r="K22" s="11">
        <f>SUM($K$6:$K$21)</f>
        <v>0</v>
      </c>
    </row>
    <row r="23" spans="1:11">
      <c r="A23" s="8"/>
      <c r="B23" s="5" t="s">
        <v>47</v>
      </c>
      <c r="C23" s="17"/>
      <c r="D23" s="17"/>
      <c r="E23" s="12"/>
      <c r="F23" s="12"/>
      <c r="G23" s="12"/>
      <c r="H23" s="12"/>
      <c r="I23" s="12"/>
      <c r="J23" s="17"/>
      <c r="K23" s="12"/>
    </row>
    <row r="24" spans="1:11" ht="15.75">
      <c r="A24" s="2" t="s">
        <v>49</v>
      </c>
      <c r="B24" s="3" t="s">
        <v>50</v>
      </c>
      <c r="C24" s="17"/>
      <c r="D24" s="17"/>
      <c r="E24" s="12"/>
      <c r="F24" s="12"/>
      <c r="G24" s="12"/>
      <c r="H24" s="12"/>
      <c r="I24" s="12"/>
      <c r="J24" s="17"/>
      <c r="K24" s="12"/>
    </row>
    <row r="25" spans="1:11" s="25" customFormat="1">
      <c r="A25" s="21" t="s">
        <v>15</v>
      </c>
      <c r="B25" s="22" t="s">
        <v>51</v>
      </c>
      <c r="C25" s="23">
        <v>26</v>
      </c>
      <c r="D25" s="23">
        <v>7663105</v>
      </c>
      <c r="E25" s="24">
        <v>4833.8004497700003</v>
      </c>
      <c r="F25" s="24">
        <v>2358.7392038200001</v>
      </c>
      <c r="G25" s="24">
        <v>2475.0612459499998</v>
      </c>
      <c r="H25" s="24">
        <v>173103.02433424001</v>
      </c>
      <c r="I25" s="24">
        <v>168069.04818026</v>
      </c>
      <c r="J25" s="23">
        <v>0</v>
      </c>
      <c r="K25" s="24">
        <v>0</v>
      </c>
    </row>
    <row r="26" spans="1:11" s="25" customFormat="1">
      <c r="A26" s="21" t="s">
        <v>17</v>
      </c>
      <c r="B26" s="22" t="s">
        <v>52</v>
      </c>
      <c r="C26" s="23">
        <v>32</v>
      </c>
      <c r="D26" s="23">
        <v>14641638</v>
      </c>
      <c r="E26" s="24">
        <v>6538.5820430100002</v>
      </c>
      <c r="F26" s="24">
        <v>3901.7227611799999</v>
      </c>
      <c r="G26" s="24">
        <v>2636.8592818299999</v>
      </c>
      <c r="H26" s="24">
        <v>368401.20890124002</v>
      </c>
      <c r="I26" s="24">
        <v>358518.49060312001</v>
      </c>
      <c r="J26" s="23">
        <v>0</v>
      </c>
      <c r="K26" s="24">
        <v>0</v>
      </c>
    </row>
    <row r="27" spans="1:11" s="25" customFormat="1">
      <c r="A27" s="21" t="s">
        <v>19</v>
      </c>
      <c r="B27" s="22" t="s">
        <v>53</v>
      </c>
      <c r="C27" s="23">
        <v>29</v>
      </c>
      <c r="D27" s="23">
        <v>10316175</v>
      </c>
      <c r="E27" s="24">
        <v>5880.7497146799997</v>
      </c>
      <c r="F27" s="24">
        <v>2587.0067602200002</v>
      </c>
      <c r="G27" s="24">
        <v>3293.74295446</v>
      </c>
      <c r="H27" s="24">
        <v>263808.60768337001</v>
      </c>
      <c r="I27" s="24">
        <v>255731.08732078999</v>
      </c>
      <c r="J27" s="23">
        <v>0</v>
      </c>
      <c r="K27" s="24">
        <v>0</v>
      </c>
    </row>
    <row r="28" spans="1:11" s="25" customFormat="1">
      <c r="A28" s="21" t="s">
        <v>21</v>
      </c>
      <c r="B28" s="22" t="s">
        <v>54</v>
      </c>
      <c r="C28" s="23">
        <v>29</v>
      </c>
      <c r="D28" s="23">
        <v>16702539</v>
      </c>
      <c r="E28" s="24">
        <v>7234.6351421099998</v>
      </c>
      <c r="F28" s="24">
        <v>4179.95078319</v>
      </c>
      <c r="G28" s="24">
        <v>3054.6843589199998</v>
      </c>
      <c r="H28" s="24">
        <v>384658.1789083</v>
      </c>
      <c r="I28" s="24">
        <v>374023.05802782002</v>
      </c>
      <c r="J28" s="23">
        <v>0</v>
      </c>
      <c r="K28" s="24">
        <v>0</v>
      </c>
    </row>
    <row r="29" spans="1:11" s="25" customFormat="1">
      <c r="A29" s="21" t="s">
        <v>23</v>
      </c>
      <c r="B29" s="22" t="s">
        <v>55</v>
      </c>
      <c r="C29" s="23">
        <v>28</v>
      </c>
      <c r="D29" s="23">
        <v>21573827</v>
      </c>
      <c r="E29" s="24">
        <v>6958.85458776</v>
      </c>
      <c r="F29" s="24">
        <v>3749.5233521</v>
      </c>
      <c r="G29" s="24">
        <v>3209.3312356599999</v>
      </c>
      <c r="H29" s="24">
        <v>319967.57162017003</v>
      </c>
      <c r="I29" s="24">
        <v>310992.27067414997</v>
      </c>
      <c r="J29" s="23">
        <v>0</v>
      </c>
      <c r="K29" s="24">
        <v>0</v>
      </c>
    </row>
    <row r="30" spans="1:11" s="25" customFormat="1">
      <c r="A30" s="21" t="s">
        <v>25</v>
      </c>
      <c r="B30" s="22" t="s">
        <v>56</v>
      </c>
      <c r="C30" s="23">
        <v>9</v>
      </c>
      <c r="D30" s="23">
        <v>1027942</v>
      </c>
      <c r="E30" s="24">
        <v>825.85434625000005</v>
      </c>
      <c r="F30" s="24">
        <v>325.94903585999998</v>
      </c>
      <c r="G30" s="24">
        <v>499.90531039000001</v>
      </c>
      <c r="H30" s="24">
        <v>31516.505004210001</v>
      </c>
      <c r="I30" s="24">
        <v>30565.356137549999</v>
      </c>
      <c r="J30" s="23">
        <v>0</v>
      </c>
      <c r="K30" s="24">
        <v>0</v>
      </c>
    </row>
    <row r="31" spans="1:11" s="25" customFormat="1">
      <c r="A31" s="21" t="s">
        <v>27</v>
      </c>
      <c r="B31" s="22" t="s">
        <v>57</v>
      </c>
      <c r="C31" s="23">
        <v>23</v>
      </c>
      <c r="D31" s="23">
        <v>7265493</v>
      </c>
      <c r="E31" s="24">
        <v>3627.45852264</v>
      </c>
      <c r="F31" s="24">
        <v>1899.4469761600001</v>
      </c>
      <c r="G31" s="24">
        <v>1728.0115464800001</v>
      </c>
      <c r="H31" s="24">
        <v>190473.81604318999</v>
      </c>
      <c r="I31" s="24">
        <v>184753.44818101</v>
      </c>
      <c r="J31" s="23">
        <v>0</v>
      </c>
      <c r="K31" s="24">
        <v>0</v>
      </c>
    </row>
    <row r="32" spans="1:11" s="25" customFormat="1">
      <c r="A32" s="21" t="s">
        <v>29</v>
      </c>
      <c r="B32" s="22" t="s">
        <v>58</v>
      </c>
      <c r="C32" s="23">
        <v>28</v>
      </c>
      <c r="D32" s="23">
        <v>5080648</v>
      </c>
      <c r="E32" s="24">
        <v>1863.2917970799999</v>
      </c>
      <c r="F32" s="24">
        <v>1946.81451184</v>
      </c>
      <c r="G32" s="24">
        <v>-83.522714760001705</v>
      </c>
      <c r="H32" s="24">
        <v>150439.510832</v>
      </c>
      <c r="I32" s="24">
        <v>146679.71765802</v>
      </c>
      <c r="J32" s="23">
        <v>0</v>
      </c>
      <c r="K32" s="24">
        <v>0</v>
      </c>
    </row>
    <row r="33" spans="1:11" s="25" customFormat="1">
      <c r="A33" s="21" t="s">
        <v>31</v>
      </c>
      <c r="B33" s="22" t="s">
        <v>59</v>
      </c>
      <c r="C33" s="23">
        <v>179</v>
      </c>
      <c r="D33" s="23">
        <v>26368314</v>
      </c>
      <c r="E33" s="24">
        <v>25381.351754449999</v>
      </c>
      <c r="F33" s="24">
        <v>7264.1743490500003</v>
      </c>
      <c r="G33" s="24">
        <v>18117.177405400002</v>
      </c>
      <c r="H33" s="24">
        <v>444943.89527753001</v>
      </c>
      <c r="I33" s="24">
        <v>425155.31183512998</v>
      </c>
      <c r="J33" s="23">
        <v>0</v>
      </c>
      <c r="K33" s="24">
        <v>0</v>
      </c>
    </row>
    <row r="34" spans="1:11" s="25" customFormat="1">
      <c r="A34" s="21" t="s">
        <v>33</v>
      </c>
      <c r="B34" s="22" t="s">
        <v>60</v>
      </c>
      <c r="C34" s="23">
        <v>42</v>
      </c>
      <c r="D34" s="23">
        <v>16549630</v>
      </c>
      <c r="E34" s="24">
        <v>1881.3242281099999</v>
      </c>
      <c r="F34" s="24">
        <v>2086.5761864900001</v>
      </c>
      <c r="G34" s="24">
        <v>-205.25195837999999</v>
      </c>
      <c r="H34" s="24">
        <v>252388.79580172</v>
      </c>
      <c r="I34" s="24">
        <v>246305.96021935</v>
      </c>
      <c r="J34" s="23">
        <v>0</v>
      </c>
      <c r="K34" s="24">
        <v>0</v>
      </c>
    </row>
    <row r="35" spans="1:11" s="25" customFormat="1">
      <c r="A35" s="21" t="s">
        <v>35</v>
      </c>
      <c r="B35" s="22" t="s">
        <v>61</v>
      </c>
      <c r="C35" s="23">
        <v>39</v>
      </c>
      <c r="D35" s="23">
        <v>15685939</v>
      </c>
      <c r="E35" s="24">
        <v>7516.0766422699999</v>
      </c>
      <c r="F35" s="24">
        <v>4002.9126883099998</v>
      </c>
      <c r="G35" s="24">
        <v>3513.1639539600001</v>
      </c>
      <c r="H35" s="24">
        <v>429311.51328752999</v>
      </c>
      <c r="I35" s="24">
        <v>417844.04088002001</v>
      </c>
      <c r="J35" s="23">
        <v>0</v>
      </c>
      <c r="K35" s="24">
        <v>0</v>
      </c>
    </row>
    <row r="36" spans="1:11">
      <c r="A36" s="6" t="s">
        <v>47</v>
      </c>
      <c r="B36" s="6" t="s">
        <v>62</v>
      </c>
      <c r="C36" s="16">
        <f>SUM($C$25:$C$35)</f>
        <v>464</v>
      </c>
      <c r="D36" s="16">
        <f>SUM($D$25:$D$35)</f>
        <v>142875250</v>
      </c>
      <c r="E36" s="11">
        <f>SUM($E$25:$E$35)</f>
        <v>72541.979228130003</v>
      </c>
      <c r="F36" s="11">
        <f>SUM($F$25:$F$35)</f>
        <v>34302.816608220004</v>
      </c>
      <c r="G36" s="11">
        <f>SUM($G$25:$G$35)</f>
        <v>38239.162619909999</v>
      </c>
      <c r="H36" s="11">
        <f>SUM($H$25:$H$35)</f>
        <v>3009012.6276934999</v>
      </c>
      <c r="I36" s="11">
        <f>SUM($I$25:$I$35)</f>
        <v>2918637.7897172207</v>
      </c>
      <c r="J36" s="16">
        <f>SUM($J$25:$J$35)</f>
        <v>0</v>
      </c>
      <c r="K36" s="11">
        <f>SUM($K$25:$K$35)</f>
        <v>0</v>
      </c>
    </row>
    <row r="37" spans="1:11">
      <c r="A37" s="8"/>
      <c r="B37" s="5" t="s">
        <v>47</v>
      </c>
      <c r="C37" s="17"/>
      <c r="D37" s="17"/>
      <c r="E37" s="12"/>
      <c r="F37" s="12"/>
      <c r="G37" s="12"/>
      <c r="H37" s="12"/>
      <c r="I37" s="12"/>
      <c r="J37" s="17"/>
      <c r="K37" s="12"/>
    </row>
    <row r="38" spans="1:11" ht="15.75">
      <c r="A38" s="2" t="s">
        <v>63</v>
      </c>
      <c r="B38" s="3" t="s">
        <v>64</v>
      </c>
      <c r="C38" s="17"/>
      <c r="D38" s="17"/>
      <c r="E38" s="12"/>
      <c r="F38" s="12"/>
      <c r="G38" s="12"/>
      <c r="H38" s="12"/>
      <c r="I38" s="12"/>
      <c r="J38" s="17"/>
      <c r="K38" s="12"/>
    </row>
    <row r="39" spans="1:11" s="25" customFormat="1">
      <c r="A39" s="21" t="s">
        <v>15</v>
      </c>
      <c r="B39" s="22" t="s">
        <v>65</v>
      </c>
      <c r="C39" s="23">
        <v>19</v>
      </c>
      <c r="D39" s="23">
        <v>547626</v>
      </c>
      <c r="E39" s="24">
        <v>411.48645169999998</v>
      </c>
      <c r="F39" s="24">
        <v>598.33058360999996</v>
      </c>
      <c r="G39" s="24">
        <v>-186.84413190999999</v>
      </c>
      <c r="H39" s="24">
        <v>28385.73963113</v>
      </c>
      <c r="I39" s="24">
        <v>28238.248962680002</v>
      </c>
      <c r="J39" s="23">
        <v>1</v>
      </c>
      <c r="K39" s="24">
        <v>0</v>
      </c>
    </row>
    <row r="40" spans="1:11" s="25" customFormat="1">
      <c r="A40" s="21" t="s">
        <v>17</v>
      </c>
      <c r="B40" s="22" t="s">
        <v>66</v>
      </c>
      <c r="C40" s="23">
        <v>31</v>
      </c>
      <c r="D40" s="23">
        <v>5554971</v>
      </c>
      <c r="E40" s="24">
        <v>2702.9672406200002</v>
      </c>
      <c r="F40" s="24">
        <v>2381.7371228900001</v>
      </c>
      <c r="G40" s="24">
        <v>321.23011773000098</v>
      </c>
      <c r="H40" s="24">
        <v>224779.13030141999</v>
      </c>
      <c r="I40" s="24">
        <v>220372.53655692001</v>
      </c>
      <c r="J40" s="23">
        <v>2</v>
      </c>
      <c r="K40" s="24">
        <v>9.3272999999999993</v>
      </c>
    </row>
    <row r="41" spans="1:11" s="25" customFormat="1">
      <c r="A41" s="21" t="s">
        <v>19</v>
      </c>
      <c r="B41" s="22" t="s">
        <v>67</v>
      </c>
      <c r="C41" s="23">
        <v>34</v>
      </c>
      <c r="D41" s="23">
        <v>4871024</v>
      </c>
      <c r="E41" s="24">
        <v>6714.6585723400003</v>
      </c>
      <c r="F41" s="24">
        <v>3499.6001196399998</v>
      </c>
      <c r="G41" s="24">
        <v>3215.0584527000001</v>
      </c>
      <c r="H41" s="24">
        <v>285526.1863456</v>
      </c>
      <c r="I41" s="24">
        <v>281246.15576475998</v>
      </c>
      <c r="J41" s="23">
        <v>0</v>
      </c>
      <c r="K41" s="24">
        <v>0</v>
      </c>
    </row>
    <row r="42" spans="1:11" s="25" customFormat="1">
      <c r="A42" s="21" t="s">
        <v>21</v>
      </c>
      <c r="B42" s="22" t="s">
        <v>68</v>
      </c>
      <c r="C42" s="23">
        <v>24</v>
      </c>
      <c r="D42" s="23">
        <v>2494704</v>
      </c>
      <c r="E42" s="24">
        <v>3823.1975138900002</v>
      </c>
      <c r="F42" s="24">
        <v>996.30815544999996</v>
      </c>
      <c r="G42" s="24">
        <v>2826.8893584399998</v>
      </c>
      <c r="H42" s="24">
        <v>92675.584469409994</v>
      </c>
      <c r="I42" s="24">
        <v>95315.79576239</v>
      </c>
      <c r="J42" s="23">
        <v>0</v>
      </c>
      <c r="K42" s="24">
        <v>0</v>
      </c>
    </row>
    <row r="43" spans="1:11" s="25" customFormat="1">
      <c r="A43" s="21" t="s">
        <v>23</v>
      </c>
      <c r="B43" s="22" t="s">
        <v>69</v>
      </c>
      <c r="C43" s="23">
        <v>27</v>
      </c>
      <c r="D43" s="23">
        <v>541196</v>
      </c>
      <c r="E43" s="24">
        <v>20815.875826269999</v>
      </c>
      <c r="F43" s="24">
        <v>18443.74181933</v>
      </c>
      <c r="G43" s="24">
        <v>2372.1340069399698</v>
      </c>
      <c r="H43" s="24">
        <v>192708.71569093</v>
      </c>
      <c r="I43" s="24">
        <v>227768.88690092001</v>
      </c>
      <c r="J43" s="23">
        <v>0</v>
      </c>
      <c r="K43" s="24">
        <v>0</v>
      </c>
    </row>
    <row r="44" spans="1:11" s="25" customFormat="1">
      <c r="A44" s="21" t="s">
        <v>25</v>
      </c>
      <c r="B44" s="22" t="s">
        <v>70</v>
      </c>
      <c r="C44" s="23">
        <v>22</v>
      </c>
      <c r="D44" s="23">
        <v>439021</v>
      </c>
      <c r="E44" s="24">
        <v>2816.1889900599999</v>
      </c>
      <c r="F44" s="24">
        <v>1359.3568978599999</v>
      </c>
      <c r="G44" s="24">
        <v>1456.8320922</v>
      </c>
      <c r="H44" s="24">
        <v>36990.331274689997</v>
      </c>
      <c r="I44" s="24">
        <v>37522.661071319999</v>
      </c>
      <c r="J44" s="23">
        <v>2</v>
      </c>
      <c r="K44" s="24">
        <v>25.812899999999999</v>
      </c>
    </row>
    <row r="45" spans="1:11">
      <c r="A45" s="6" t="s">
        <v>47</v>
      </c>
      <c r="B45" s="6" t="s">
        <v>71</v>
      </c>
      <c r="C45" s="16">
        <f>SUM($C$39:$C$44)</f>
        <v>157</v>
      </c>
      <c r="D45" s="16">
        <f>SUM($D$39:$D$44)</f>
        <v>14448542</v>
      </c>
      <c r="E45" s="11">
        <f>SUM($E$39:$E$44)</f>
        <v>37284.374594879999</v>
      </c>
      <c r="F45" s="11">
        <f>SUM($F$39:$F$44)</f>
        <v>27279.074698780001</v>
      </c>
      <c r="G45" s="11">
        <f>SUM($G$39:$G$44)</f>
        <v>10005.299896099972</v>
      </c>
      <c r="H45" s="11">
        <f>SUM($H$39:$H$44)</f>
        <v>861065.68771318009</v>
      </c>
      <c r="I45" s="11">
        <f>SUM($I$39:$I$44)</f>
        <v>890464.28501898993</v>
      </c>
      <c r="J45" s="16">
        <f>SUM($J$39:$J$44)</f>
        <v>5</v>
      </c>
      <c r="K45" s="11">
        <f>SUM($K$39:$K$44)</f>
        <v>35.1402</v>
      </c>
    </row>
    <row r="46" spans="1:11">
      <c r="A46" s="8"/>
      <c r="B46" s="5" t="s">
        <v>47</v>
      </c>
      <c r="C46" s="17"/>
      <c r="D46" s="17"/>
      <c r="E46" s="12"/>
      <c r="F46" s="12"/>
      <c r="G46" s="12"/>
      <c r="H46" s="12"/>
      <c r="I46" s="12"/>
      <c r="J46" s="17"/>
      <c r="K46" s="12"/>
    </row>
    <row r="47" spans="1:11" ht="15.75">
      <c r="A47" s="2" t="s">
        <v>72</v>
      </c>
      <c r="B47" s="3" t="s">
        <v>73</v>
      </c>
      <c r="C47" s="17"/>
      <c r="D47" s="17"/>
      <c r="E47" s="12"/>
      <c r="F47" s="12"/>
      <c r="G47" s="12"/>
      <c r="H47" s="12"/>
      <c r="I47" s="12"/>
      <c r="J47" s="17"/>
      <c r="K47" s="12"/>
    </row>
    <row r="48" spans="1:11" s="25" customFormat="1">
      <c r="A48" s="21" t="s">
        <v>15</v>
      </c>
      <c r="B48" s="22" t="s">
        <v>74</v>
      </c>
      <c r="C48" s="23">
        <v>29</v>
      </c>
      <c r="D48" s="23">
        <v>2947052</v>
      </c>
      <c r="E48" s="24">
        <v>312.58786358999998</v>
      </c>
      <c r="F48" s="24">
        <v>179.83972849</v>
      </c>
      <c r="G48" s="24">
        <v>132.74813510000001</v>
      </c>
      <c r="H48" s="24">
        <v>30394.836203890001</v>
      </c>
      <c r="I48" s="24">
        <v>29738.91516796</v>
      </c>
      <c r="J48" s="23">
        <v>0</v>
      </c>
      <c r="K48" s="24">
        <v>0</v>
      </c>
    </row>
    <row r="49" spans="1:11" s="25" customFormat="1">
      <c r="A49" s="21" t="s">
        <v>17</v>
      </c>
      <c r="B49" s="22" t="s">
        <v>75</v>
      </c>
      <c r="C49" s="23">
        <v>11</v>
      </c>
      <c r="D49" s="23">
        <v>3008909</v>
      </c>
      <c r="E49" s="24">
        <v>176.13819151000001</v>
      </c>
      <c r="F49" s="24">
        <v>81.129858960000007</v>
      </c>
      <c r="G49" s="24">
        <v>95.008332549999906</v>
      </c>
      <c r="H49" s="24">
        <v>22390.128133260001</v>
      </c>
      <c r="I49" s="24">
        <v>21957.82990742</v>
      </c>
      <c r="J49" s="23">
        <v>0</v>
      </c>
      <c r="K49" s="24">
        <v>0</v>
      </c>
    </row>
    <row r="50" spans="1:11">
      <c r="A50" s="6" t="s">
        <v>47</v>
      </c>
      <c r="B50" s="6" t="s">
        <v>76</v>
      </c>
      <c r="C50" s="16">
        <f>SUM($C$48:$C$49)</f>
        <v>40</v>
      </c>
      <c r="D50" s="16">
        <f>SUM($D$48:$D$49)</f>
        <v>5955961</v>
      </c>
      <c r="E50" s="11">
        <f>SUM($E$48:$E$49)</f>
        <v>488.7260551</v>
      </c>
      <c r="F50" s="11">
        <f>SUM($F$48:$F$49)</f>
        <v>260.96958745000001</v>
      </c>
      <c r="G50" s="11">
        <f>SUM($G$48:$G$49)</f>
        <v>227.75646764999993</v>
      </c>
      <c r="H50" s="11">
        <f>SUM($H$48:$H$49)</f>
        <v>52784.964337149999</v>
      </c>
      <c r="I50" s="11">
        <f>SUM($I$48:$I$49)</f>
        <v>51696.74507538</v>
      </c>
      <c r="J50" s="16">
        <f>SUM($J$48:$J$49)</f>
        <v>0</v>
      </c>
      <c r="K50" s="11">
        <f>SUM($K$48:$K$49)</f>
        <v>0</v>
      </c>
    </row>
    <row r="51" spans="1:11">
      <c r="A51" s="8"/>
      <c r="B51" s="5" t="s">
        <v>47</v>
      </c>
      <c r="C51" s="17"/>
      <c r="D51" s="17"/>
      <c r="E51" s="12"/>
      <c r="F51" s="12"/>
      <c r="G51" s="12"/>
      <c r="H51" s="12"/>
      <c r="I51" s="12"/>
      <c r="J51" s="17"/>
      <c r="K51" s="12"/>
    </row>
    <row r="52" spans="1:11" ht="15.75">
      <c r="A52" s="2" t="s">
        <v>77</v>
      </c>
      <c r="B52" s="3" t="s">
        <v>78</v>
      </c>
      <c r="C52" s="17"/>
      <c r="D52" s="17"/>
      <c r="E52" s="12"/>
      <c r="F52" s="12"/>
      <c r="G52" s="12"/>
      <c r="H52" s="12"/>
      <c r="I52" s="12"/>
      <c r="J52" s="17"/>
      <c r="K52" s="12"/>
    </row>
    <row r="53" spans="1:11" s="25" customFormat="1">
      <c r="A53" s="21" t="s">
        <v>15</v>
      </c>
      <c r="B53" s="22" t="s">
        <v>79</v>
      </c>
      <c r="C53" s="23">
        <v>230</v>
      </c>
      <c r="D53" s="23">
        <v>10343195</v>
      </c>
      <c r="E53" s="24">
        <v>8241.9790543700001</v>
      </c>
      <c r="F53" s="24">
        <v>4994.7388691200003</v>
      </c>
      <c r="G53" s="24">
        <v>3247.2401852500002</v>
      </c>
      <c r="H53" s="24">
        <v>263774.09819806</v>
      </c>
      <c r="I53" s="24">
        <v>258479.51516037001</v>
      </c>
      <c r="J53" s="23">
        <v>0</v>
      </c>
      <c r="K53" s="24">
        <v>0</v>
      </c>
    </row>
    <row r="54" spans="1:11" s="25" customFormat="1">
      <c r="A54" s="21" t="s">
        <v>17</v>
      </c>
      <c r="B54" s="22" t="s">
        <v>80</v>
      </c>
      <c r="C54" s="23">
        <v>17</v>
      </c>
      <c r="D54" s="23">
        <v>5660198</v>
      </c>
      <c r="E54" s="24">
        <v>2129.5439554</v>
      </c>
      <c r="F54" s="24">
        <v>518.16012120000005</v>
      </c>
      <c r="G54" s="24">
        <v>1611.3838341999999</v>
      </c>
      <c r="H54" s="24">
        <v>37390.036246470001</v>
      </c>
      <c r="I54" s="24">
        <v>36173.45359628</v>
      </c>
      <c r="J54" s="23">
        <v>0</v>
      </c>
      <c r="K54" s="24">
        <v>0</v>
      </c>
    </row>
    <row r="55" spans="1:11" s="25" customFormat="1">
      <c r="A55" s="21" t="s">
        <v>19</v>
      </c>
      <c r="B55" s="22" t="s">
        <v>81</v>
      </c>
      <c r="C55" s="23">
        <v>206</v>
      </c>
      <c r="D55" s="23">
        <v>16272528</v>
      </c>
      <c r="E55" s="24">
        <v>19028.053175460002</v>
      </c>
      <c r="F55" s="24">
        <v>8934.4838909800001</v>
      </c>
      <c r="G55" s="24">
        <v>10093.56928448</v>
      </c>
      <c r="H55" s="24">
        <v>794345.22708959004</v>
      </c>
      <c r="I55" s="24">
        <v>774915.62659896002</v>
      </c>
      <c r="J55" s="23">
        <v>0</v>
      </c>
      <c r="K55" s="24">
        <v>0</v>
      </c>
    </row>
    <row r="56" spans="1:11" s="25" customFormat="1">
      <c r="A56" s="21" t="s">
        <v>21</v>
      </c>
      <c r="B56" s="22" t="s">
        <v>82</v>
      </c>
      <c r="C56" s="23">
        <v>55</v>
      </c>
      <c r="D56" s="23">
        <v>1406740</v>
      </c>
      <c r="E56" s="24">
        <v>286.16060398000002</v>
      </c>
      <c r="F56" s="24">
        <v>638.99170859000003</v>
      </c>
      <c r="G56" s="24">
        <v>-352.83110461000001</v>
      </c>
      <c r="H56" s="24">
        <v>25385.99488378</v>
      </c>
      <c r="I56" s="24">
        <v>24875.17184146</v>
      </c>
      <c r="J56" s="23">
        <v>0</v>
      </c>
      <c r="K56" s="24">
        <v>0</v>
      </c>
    </row>
    <row r="57" spans="1:11">
      <c r="A57" s="6" t="s">
        <v>47</v>
      </c>
      <c r="B57" s="6" t="s">
        <v>83</v>
      </c>
      <c r="C57" s="16">
        <f>SUM($C$53:$C$56)</f>
        <v>508</v>
      </c>
      <c r="D57" s="16">
        <f>SUM($D$53:$D$56)</f>
        <v>33682661</v>
      </c>
      <c r="E57" s="11">
        <f>SUM($E$53:$E$56)</f>
        <v>29685.736789210001</v>
      </c>
      <c r="F57" s="11">
        <f>SUM($F$53:$F$56)</f>
        <v>15086.37458989</v>
      </c>
      <c r="G57" s="11">
        <f>SUM($G$53:$G$56)</f>
        <v>14599.362199319999</v>
      </c>
      <c r="H57" s="11">
        <f>SUM($H$53:$H$56)</f>
        <v>1120895.3564179</v>
      </c>
      <c r="I57" s="11">
        <f>SUM($I$53:$I$56)</f>
        <v>1094443.7671970699</v>
      </c>
      <c r="J57" s="16">
        <f>SUM($J$53:$J$56)</f>
        <v>0</v>
      </c>
      <c r="K57" s="11">
        <f>SUM($K$53:$K$56)</f>
        <v>0</v>
      </c>
    </row>
    <row r="58" spans="1:11">
      <c r="A58" s="8"/>
      <c r="B58" s="5" t="s">
        <v>47</v>
      </c>
      <c r="C58" s="17"/>
      <c r="D58" s="17"/>
      <c r="E58" s="12"/>
      <c r="F58" s="12"/>
      <c r="G58" s="12"/>
      <c r="H58" s="12"/>
      <c r="I58" s="12"/>
      <c r="J58" s="17"/>
      <c r="K58" s="12"/>
    </row>
    <row r="59" spans="1:11">
      <c r="A59" s="7" t="s">
        <v>47</v>
      </c>
      <c r="B59" s="7" t="s">
        <v>84</v>
      </c>
      <c r="C59" s="18">
        <f>SUM($C$6:$C$21) + SUM($C$25:$C$35) + SUM($C$39:$C$44) + SUM($C$48:$C$49) + SUM($C$53:$C$56)</f>
        <v>1485</v>
      </c>
      <c r="D59" s="18">
        <f>SUM($D$6:$D$21) + SUM($D$25:$D$35) + SUM($D$39:$D$44) + SUM($D$48:$D$49) + SUM($D$53:$D$56)</f>
        <v>203978705</v>
      </c>
      <c r="E59" s="13">
        <f>SUM($E$6:$E$21) + SUM($E$25:$E$35) + SUM($E$39:$E$44) + SUM($E$48:$E$49) + SUM($E$53:$E$56)</f>
        <v>1079781.0004229699</v>
      </c>
      <c r="F59" s="13">
        <f>SUM($F$6:$F$21) + SUM($F$25:$F$35) + SUM($F$39:$F$44) + SUM($F$48:$F$49) + SUM($F$53:$F$56)</f>
        <v>971540.05451419018</v>
      </c>
      <c r="G59" s="13">
        <f>SUM($G$6:$G$21) + SUM($G$25:$G$35) + SUM($G$39:$G$44) + SUM($G$48:$G$49) + SUM($G$53:$G$56)</f>
        <v>108240.94590877998</v>
      </c>
      <c r="H59" s="13">
        <f>SUM($H$6:$H$21) + SUM($H$25:$H$35) + SUM($H$39:$H$44) + SUM($H$48:$H$49) + SUM($H$53:$H$56)</f>
        <v>6643409.1416010596</v>
      </c>
      <c r="I59" s="13">
        <f>SUM($I$6:$I$21) + SUM($I$25:$I$35) + SUM($I$39:$I$44) + SUM($I$48:$I$49) + SUM($I$53:$I$56)</f>
        <v>6577367.072763741</v>
      </c>
      <c r="J59" s="18">
        <f>SUM($J$6:$J$21) + SUM($J$25:$J$35) + SUM($J$39:$J$44) + SUM($J$48:$J$49) + SUM($J$53:$J$56)</f>
        <v>12</v>
      </c>
      <c r="K59" s="13">
        <f>SUM($K$6:$K$21) + SUM($K$25:$K$35) + SUM($K$39:$K$44) + SUM($K$48:$K$49) + SUM($K$53:$K$56)</f>
        <v>35.1402</v>
      </c>
    </row>
    <row r="60" spans="1:11">
      <c r="A60" s="8"/>
      <c r="B60" s="5" t="s">
        <v>47</v>
      </c>
      <c r="C60" s="17"/>
      <c r="D60" s="17"/>
      <c r="E60" s="12"/>
      <c r="F60" s="12"/>
      <c r="G60" s="12"/>
      <c r="H60" s="12"/>
      <c r="I60" s="12"/>
      <c r="J60" s="17"/>
      <c r="K60" s="12"/>
    </row>
    <row r="61" spans="1:11" ht="15.75">
      <c r="A61" s="2" t="s">
        <v>85</v>
      </c>
      <c r="B61" s="3" t="s">
        <v>86</v>
      </c>
      <c r="C61" s="17"/>
      <c r="D61" s="17"/>
      <c r="E61" s="12"/>
      <c r="F61" s="12"/>
      <c r="G61" s="12"/>
      <c r="H61" s="12"/>
      <c r="I61" s="12"/>
      <c r="J61" s="17"/>
      <c r="K61" s="12"/>
    </row>
    <row r="62" spans="1:11" ht="15.75">
      <c r="A62" s="2" t="s">
        <v>13</v>
      </c>
      <c r="B62" s="3" t="s">
        <v>14</v>
      </c>
      <c r="C62" s="17"/>
      <c r="D62" s="17"/>
      <c r="E62" s="12"/>
      <c r="F62" s="12"/>
      <c r="G62" s="12"/>
      <c r="H62" s="12"/>
      <c r="I62" s="12"/>
      <c r="J62" s="17"/>
      <c r="K62" s="12"/>
    </row>
    <row r="63" spans="1:11" s="25" customFormat="1">
      <c r="A63" s="21" t="s">
        <v>15</v>
      </c>
      <c r="B63" s="22" t="s">
        <v>87</v>
      </c>
      <c r="C63" s="23">
        <v>79</v>
      </c>
      <c r="D63" s="23">
        <v>67817</v>
      </c>
      <c r="E63" s="24">
        <v>0</v>
      </c>
      <c r="F63" s="24">
        <v>0</v>
      </c>
      <c r="G63" s="24">
        <v>0</v>
      </c>
      <c r="H63" s="24">
        <v>15406.83199522</v>
      </c>
      <c r="I63" s="24">
        <v>15361.568789790001</v>
      </c>
      <c r="J63" s="23">
        <v>0</v>
      </c>
      <c r="K63" s="24">
        <v>0</v>
      </c>
    </row>
    <row r="64" spans="1:11" s="25" customFormat="1">
      <c r="A64" s="21" t="s">
        <v>17</v>
      </c>
      <c r="B64" s="22" t="s">
        <v>88</v>
      </c>
      <c r="C64" s="23">
        <v>0</v>
      </c>
      <c r="D64" s="23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3">
        <v>0</v>
      </c>
      <c r="K64" s="24">
        <v>0</v>
      </c>
    </row>
    <row r="65" spans="1:11" s="25" customFormat="1">
      <c r="A65" s="21" t="s">
        <v>19</v>
      </c>
      <c r="B65" s="22" t="s">
        <v>89</v>
      </c>
      <c r="C65" s="23">
        <v>4</v>
      </c>
      <c r="D65" s="23">
        <v>30</v>
      </c>
      <c r="E65" s="24">
        <v>0</v>
      </c>
      <c r="F65" s="24">
        <v>0</v>
      </c>
      <c r="G65" s="24">
        <v>0</v>
      </c>
      <c r="H65" s="24">
        <v>1066.8007660000001</v>
      </c>
      <c r="I65" s="24">
        <v>1062.8559749999999</v>
      </c>
      <c r="J65" s="23">
        <v>0</v>
      </c>
      <c r="K65" s="24">
        <v>0</v>
      </c>
    </row>
    <row r="66" spans="1:11" s="25" customFormat="1">
      <c r="A66" s="21" t="s">
        <v>21</v>
      </c>
      <c r="B66" s="22" t="s">
        <v>90</v>
      </c>
      <c r="C66" s="23">
        <v>1</v>
      </c>
      <c r="D66" s="23">
        <v>201642</v>
      </c>
      <c r="E66" s="24">
        <v>17.62</v>
      </c>
      <c r="F66" s="24">
        <v>64.77</v>
      </c>
      <c r="G66" s="24">
        <v>-47.15</v>
      </c>
      <c r="H66" s="24">
        <v>5536.6</v>
      </c>
      <c r="I66" s="24">
        <v>5479.96</v>
      </c>
      <c r="J66" s="23">
        <v>0</v>
      </c>
      <c r="K66" s="24">
        <v>0</v>
      </c>
    </row>
    <row r="67" spans="1:11">
      <c r="A67" s="6" t="s">
        <v>47</v>
      </c>
      <c r="B67" s="6" t="s">
        <v>91</v>
      </c>
      <c r="C67" s="16">
        <f>SUM($C$63:$C$66)</f>
        <v>84</v>
      </c>
      <c r="D67" s="16">
        <f>SUM($D$63:$D$66)</f>
        <v>269489</v>
      </c>
      <c r="E67" s="11">
        <f>SUM($E$63:$E$66)</f>
        <v>17.62</v>
      </c>
      <c r="F67" s="11">
        <f>SUM($F$63:$F$66)</f>
        <v>64.77</v>
      </c>
      <c r="G67" s="11">
        <f>SUM($G$63:$G$66)</f>
        <v>-47.15</v>
      </c>
      <c r="H67" s="11">
        <f>SUM($H$63:$H$66)</f>
        <v>22010.232761220002</v>
      </c>
      <c r="I67" s="11">
        <f>SUM($I$63:$I$66)</f>
        <v>21904.38476479</v>
      </c>
      <c r="J67" s="16">
        <f>SUM($J$63:$J$66)</f>
        <v>0</v>
      </c>
      <c r="K67" s="11">
        <f>SUM($K$63:$K$66)</f>
        <v>0</v>
      </c>
    </row>
    <row r="68" spans="1:11">
      <c r="A68" s="8"/>
      <c r="B68" s="5" t="s">
        <v>47</v>
      </c>
      <c r="C68" s="17"/>
      <c r="D68" s="17"/>
      <c r="E68" s="12"/>
      <c r="F68" s="12"/>
      <c r="G68" s="12"/>
      <c r="H68" s="12"/>
      <c r="I68" s="12"/>
      <c r="J68" s="17"/>
      <c r="K68" s="12"/>
    </row>
    <row r="69" spans="1:11" ht="15.75">
      <c r="A69" s="2" t="s">
        <v>49</v>
      </c>
      <c r="B69" s="3" t="s">
        <v>50</v>
      </c>
      <c r="C69" s="17"/>
      <c r="D69" s="17"/>
      <c r="E69" s="12"/>
      <c r="F69" s="12"/>
      <c r="G69" s="12"/>
      <c r="H69" s="12"/>
      <c r="I69" s="12"/>
      <c r="J69" s="17"/>
      <c r="K69" s="12"/>
    </row>
    <row r="70" spans="1:11" s="25" customFormat="1">
      <c r="A70" s="21" t="s">
        <v>15</v>
      </c>
      <c r="B70" s="22" t="s">
        <v>60</v>
      </c>
      <c r="C70" s="23">
        <v>18</v>
      </c>
      <c r="D70" s="23">
        <v>271093</v>
      </c>
      <c r="E70" s="24">
        <v>0</v>
      </c>
      <c r="F70" s="24">
        <v>26.759433179999998</v>
      </c>
      <c r="G70" s="24">
        <v>-26.759433179999998</v>
      </c>
      <c r="H70" s="24">
        <v>4731.2200748900004</v>
      </c>
      <c r="I70" s="24">
        <v>4610.8344093100004</v>
      </c>
      <c r="J70" s="23">
        <v>0</v>
      </c>
      <c r="K70" s="24">
        <v>0</v>
      </c>
    </row>
    <row r="71" spans="1:11" s="25" customFormat="1">
      <c r="A71" s="21" t="s">
        <v>17</v>
      </c>
      <c r="B71" s="22" t="s">
        <v>92</v>
      </c>
      <c r="C71" s="23">
        <v>0</v>
      </c>
      <c r="D71" s="23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3">
        <v>0</v>
      </c>
      <c r="K71" s="24">
        <v>0</v>
      </c>
    </row>
    <row r="72" spans="1:11">
      <c r="A72" s="6" t="s">
        <v>47</v>
      </c>
      <c r="B72" s="6" t="s">
        <v>93</v>
      </c>
      <c r="C72" s="16">
        <f>SUM($C$70:$C$71)</f>
        <v>18</v>
      </c>
      <c r="D72" s="16">
        <f>SUM($D$70:$D$71)</f>
        <v>271093</v>
      </c>
      <c r="E72" s="11">
        <f>SUM($E$70:$E$71)</f>
        <v>0</v>
      </c>
      <c r="F72" s="11">
        <f>SUM($F$70:$F$71)</f>
        <v>26.759433179999998</v>
      </c>
      <c r="G72" s="11">
        <f>SUM($G$70:$G$71)</f>
        <v>-26.759433179999998</v>
      </c>
      <c r="H72" s="11">
        <f>SUM($H$70:$H$71)</f>
        <v>4731.2200748900004</v>
      </c>
      <c r="I72" s="11">
        <f>SUM($I$70:$I$71)</f>
        <v>4610.8344093100004</v>
      </c>
      <c r="J72" s="16">
        <f>SUM($J$70:$J$71)</f>
        <v>0</v>
      </c>
      <c r="K72" s="11">
        <f>SUM($K$70:$K$71)</f>
        <v>0</v>
      </c>
    </row>
    <row r="73" spans="1:11">
      <c r="A73" s="8"/>
      <c r="B73" s="4" t="s">
        <v>47</v>
      </c>
      <c r="C73" s="17"/>
      <c r="D73" s="17"/>
      <c r="E73" s="12"/>
      <c r="F73" s="12"/>
      <c r="G73" s="12"/>
      <c r="H73" s="12"/>
      <c r="I73" s="12"/>
      <c r="J73" s="17"/>
      <c r="K73" s="12"/>
    </row>
    <row r="74" spans="1:11" s="25" customFormat="1">
      <c r="A74" s="21" t="s">
        <v>63</v>
      </c>
      <c r="B74" s="22" t="s">
        <v>78</v>
      </c>
      <c r="C74" s="23">
        <v>0</v>
      </c>
      <c r="D74" s="23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3">
        <v>0</v>
      </c>
      <c r="K74" s="24">
        <v>0</v>
      </c>
    </row>
    <row r="75" spans="1:11">
      <c r="A75" s="8"/>
      <c r="B75" s="8"/>
      <c r="C75" s="17"/>
      <c r="D75" s="17"/>
      <c r="E75" s="12"/>
      <c r="F75" s="12"/>
      <c r="G75" s="12"/>
      <c r="H75" s="12"/>
      <c r="I75" s="12"/>
      <c r="J75" s="17"/>
      <c r="K75" s="12"/>
    </row>
    <row r="76" spans="1:11">
      <c r="A76" s="7" t="s">
        <v>47</v>
      </c>
      <c r="B76" s="7" t="s">
        <v>94</v>
      </c>
      <c r="C76" s="18">
        <f>SUM($C$63:$C$66) + SUM($C$70:$C$71) + SUM($C$74:$C$74)</f>
        <v>102</v>
      </c>
      <c r="D76" s="18">
        <f>SUM($D$63:$D$66) + SUM($D$70:$D$71) + SUM($D$74:$D$74)</f>
        <v>540582</v>
      </c>
      <c r="E76" s="13">
        <f>SUM($E$63:$E$66) + SUM($E$70:$E$71) + SUM($E$74:$E$74)</f>
        <v>17.62</v>
      </c>
      <c r="F76" s="13">
        <f>SUM($F$63:$F$66) + SUM($F$70:$F$71) + SUM($F$74:$F$74)</f>
        <v>91.529433179999998</v>
      </c>
      <c r="G76" s="13">
        <f>SUM($G$63:$G$66) + SUM($G$70:$G$71) + SUM($G$74:$G$74)</f>
        <v>-73.909433179999994</v>
      </c>
      <c r="H76" s="13">
        <f>SUM($H$63:$H$66) + SUM($H$70:$H$71) + SUM($H$74:$H$74)</f>
        <v>26741.452836110002</v>
      </c>
      <c r="I76" s="13">
        <f>SUM($I$63:$I$66) + SUM($I$70:$I$71) + SUM($I$74:$I$74)</f>
        <v>26515.219174099999</v>
      </c>
      <c r="J76" s="18">
        <f>SUM($J$63:$J$66) + SUM($J$70:$J$71) + SUM($J$74:$J$74)</f>
        <v>0</v>
      </c>
      <c r="K76" s="13">
        <f>SUM($K$63:$K$66) + SUM($K$70:$K$71) + SUM($K$74:$K$74)</f>
        <v>0</v>
      </c>
    </row>
    <row r="77" spans="1:11">
      <c r="A77" s="8"/>
      <c r="B77" s="5" t="s">
        <v>47</v>
      </c>
      <c r="C77" s="17"/>
      <c r="D77" s="17"/>
      <c r="E77" s="12"/>
      <c r="F77" s="12"/>
      <c r="G77" s="12"/>
      <c r="H77" s="12"/>
      <c r="I77" s="12"/>
      <c r="J77" s="17"/>
      <c r="K77" s="12"/>
    </row>
    <row r="78" spans="1:11" ht="15.75">
      <c r="A78" s="2" t="s">
        <v>95</v>
      </c>
      <c r="B78" s="3" t="s">
        <v>96</v>
      </c>
      <c r="C78" s="17"/>
      <c r="D78" s="17"/>
      <c r="E78" s="12"/>
      <c r="F78" s="12"/>
      <c r="G78" s="12"/>
      <c r="H78" s="12"/>
      <c r="I78" s="12"/>
      <c r="J78" s="17"/>
      <c r="K78" s="12"/>
    </row>
    <row r="79" spans="1:11" s="25" customFormat="1">
      <c r="A79" s="21" t="s">
        <v>13</v>
      </c>
      <c r="B79" s="22" t="s">
        <v>14</v>
      </c>
      <c r="C79" s="23">
        <v>12</v>
      </c>
      <c r="D79" s="23">
        <v>2352</v>
      </c>
      <c r="E79" s="24">
        <v>2.0999999999999999E-3</v>
      </c>
      <c r="F79" s="24">
        <v>43.635899999999999</v>
      </c>
      <c r="G79" s="24">
        <v>-43.633800000000001</v>
      </c>
      <c r="H79" s="24">
        <v>154.54490000000001</v>
      </c>
      <c r="I79" s="24">
        <v>174.91390000000001</v>
      </c>
      <c r="J79" s="23">
        <v>0</v>
      </c>
      <c r="K79" s="24">
        <v>0</v>
      </c>
    </row>
    <row r="80" spans="1:11" s="25" customFormat="1">
      <c r="A80" s="26"/>
      <c r="B80" s="26"/>
      <c r="C80" s="27"/>
      <c r="D80" s="27"/>
      <c r="E80" s="28"/>
      <c r="F80" s="28"/>
      <c r="G80" s="28"/>
      <c r="H80" s="28"/>
      <c r="I80" s="28"/>
      <c r="J80" s="27"/>
      <c r="K80" s="28"/>
    </row>
    <row r="81" spans="1:11" s="25" customFormat="1">
      <c r="A81" s="21" t="s">
        <v>49</v>
      </c>
      <c r="B81" s="22" t="s">
        <v>50</v>
      </c>
      <c r="C81" s="23">
        <v>0</v>
      </c>
      <c r="D81" s="23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3">
        <v>0</v>
      </c>
      <c r="K81" s="24">
        <v>0</v>
      </c>
    </row>
    <row r="82" spans="1:11" s="25" customFormat="1">
      <c r="A82" s="26"/>
      <c r="B82" s="26"/>
      <c r="C82" s="27"/>
      <c r="D82" s="27"/>
      <c r="E82" s="28"/>
      <c r="F82" s="28"/>
      <c r="G82" s="28"/>
      <c r="H82" s="28"/>
      <c r="I82" s="28"/>
      <c r="J82" s="27"/>
      <c r="K82" s="28"/>
    </row>
    <row r="83" spans="1:11" s="25" customFormat="1">
      <c r="A83" s="21" t="s">
        <v>63</v>
      </c>
      <c r="B83" s="22" t="s">
        <v>78</v>
      </c>
      <c r="C83" s="23">
        <v>0</v>
      </c>
      <c r="D83" s="23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3">
        <v>0</v>
      </c>
      <c r="K83" s="24">
        <v>0</v>
      </c>
    </row>
    <row r="84" spans="1:11" s="25" customFormat="1">
      <c r="A84" s="26"/>
      <c r="B84" s="26"/>
      <c r="C84" s="27"/>
      <c r="D84" s="27"/>
      <c r="E84" s="28"/>
      <c r="F84" s="28"/>
      <c r="G84" s="28"/>
      <c r="H84" s="28"/>
      <c r="I84" s="28"/>
      <c r="J84" s="27"/>
      <c r="K84" s="28"/>
    </row>
    <row r="85" spans="1:11">
      <c r="A85" s="7" t="s">
        <v>47</v>
      </c>
      <c r="B85" s="7" t="s">
        <v>97</v>
      </c>
      <c r="C85" s="18">
        <f>SUM($C$79:$C$83)</f>
        <v>12</v>
      </c>
      <c r="D85" s="18">
        <f>SUM($D$79:$D$83)</f>
        <v>2352</v>
      </c>
      <c r="E85" s="13">
        <f>SUM($E$79:$E$83)</f>
        <v>2.0999999999999999E-3</v>
      </c>
      <c r="F85" s="13">
        <f>SUM($F$79:$F$83)</f>
        <v>43.635899999999999</v>
      </c>
      <c r="G85" s="13">
        <f>SUM($G$79:$G$83)</f>
        <v>-43.633800000000001</v>
      </c>
      <c r="H85" s="13">
        <f>SUM($H$79:$H$83)</f>
        <v>154.54490000000001</v>
      </c>
      <c r="I85" s="13">
        <f>SUM($I$79:$I$83)</f>
        <v>174.91390000000001</v>
      </c>
      <c r="J85" s="18">
        <f>SUM($J$79:$J$83)</f>
        <v>0</v>
      </c>
      <c r="K85" s="13">
        <f>SUM($K$79:$K$83)</f>
        <v>0</v>
      </c>
    </row>
    <row r="86" spans="1:11">
      <c r="A86" s="8"/>
      <c r="B86" s="4" t="s">
        <v>47</v>
      </c>
      <c r="C86" s="17"/>
      <c r="D86" s="17"/>
      <c r="E86" s="12"/>
      <c r="F86" s="12"/>
      <c r="G86" s="12"/>
      <c r="H86" s="12"/>
      <c r="I86" s="12"/>
      <c r="J86" s="17"/>
      <c r="K86" s="12"/>
    </row>
    <row r="87" spans="1:11">
      <c r="A87" s="7" t="s">
        <v>47</v>
      </c>
      <c r="B87" s="7" t="s">
        <v>98</v>
      </c>
      <c r="C87" s="18">
        <f>SUM($C$59:$C$59) + SUM($C$76:$C$76) + SUM($C$85:$C$85)</f>
        <v>1599</v>
      </c>
      <c r="D87" s="18">
        <f>SUM($D$59:$D$59) + SUM($D$76:$D$76) + SUM($D$85:$D$85)</f>
        <v>204521639</v>
      </c>
      <c r="E87" s="13">
        <f>SUM($E$59:$E$59) + SUM($E$76:$E$76) + SUM($E$85:$E$85)</f>
        <v>1079798.62252297</v>
      </c>
      <c r="F87" s="13">
        <f>SUM($F$59:$F$59) + SUM($F$76:$F$76) + SUM($F$85:$F$85)</f>
        <v>971675.21984737017</v>
      </c>
      <c r="G87" s="13">
        <f>SUM($G$59:$G$59) + SUM($G$76:$G$76) + SUM($G$85:$G$85)</f>
        <v>108123.40267559998</v>
      </c>
      <c r="H87" s="13">
        <f>SUM($H$59:$H$59) + SUM($H$76:$H$76) + SUM($H$85:$H$85)</f>
        <v>6670305.1393371699</v>
      </c>
      <c r="I87" s="13">
        <f>SUM($I$59:$I$59) + SUM($I$76:$I$76) + SUM($I$85:$I$85)</f>
        <v>6604057.2058378411</v>
      </c>
      <c r="J87" s="18">
        <f>SUM($J$59:$J$59) + SUM($J$76:$J$76) + SUM($J$85:$J$85)</f>
        <v>12</v>
      </c>
      <c r="K87" s="13">
        <f>SUM($K$59:$K$59) + SUM($K$76:$K$76) + SUM($K$85:$K$85)</f>
        <v>35.1402</v>
      </c>
    </row>
    <row r="88" spans="1:11">
      <c r="A88" s="8"/>
      <c r="B88" s="4" t="s">
        <v>47</v>
      </c>
      <c r="C88" s="17"/>
      <c r="D88" s="17"/>
      <c r="E88" s="12"/>
      <c r="F88" s="12"/>
      <c r="G88" s="12"/>
      <c r="H88" s="12"/>
      <c r="I88" s="12"/>
      <c r="J88" s="17"/>
      <c r="K88" s="12"/>
    </row>
    <row r="89" spans="1:11">
      <c r="A89" s="8"/>
      <c r="B89" s="31" t="s">
        <v>100</v>
      </c>
      <c r="C89" s="34" t="s">
        <v>103</v>
      </c>
      <c r="D89" s="15">
        <v>2690668</v>
      </c>
      <c r="E89" s="10">
        <v>2238.6729775600002</v>
      </c>
      <c r="F89" s="10">
        <v>1230.8909239899999</v>
      </c>
      <c r="G89" s="10">
        <v>1007.78205357</v>
      </c>
      <c r="H89" s="10">
        <v>84048.978606920005</v>
      </c>
      <c r="I89" s="10">
        <v>82517.978859640003</v>
      </c>
      <c r="J89" s="15">
        <v>0</v>
      </c>
      <c r="K89" s="10">
        <v>0</v>
      </c>
    </row>
    <row r="90" spans="1:11">
      <c r="C90" s="19"/>
      <c r="D90" s="19"/>
      <c r="E90" s="14"/>
      <c r="F90" s="14"/>
      <c r="G90" s="14"/>
      <c r="H90" s="14"/>
      <c r="I90" s="14"/>
      <c r="J90" s="32" t="s">
        <v>101</v>
      </c>
      <c r="K90" s="14"/>
    </row>
    <row r="91" spans="1:11">
      <c r="B91" s="33" t="s">
        <v>102</v>
      </c>
      <c r="C91" s="33"/>
      <c r="D91" s="33"/>
      <c r="E91" s="33"/>
      <c r="F91" s="33"/>
      <c r="G91" s="33"/>
      <c r="H91" s="33"/>
      <c r="I91" s="33"/>
      <c r="J91" s="33"/>
      <c r="K91" s="33"/>
    </row>
    <row r="92" spans="1:11">
      <c r="B92" s="35" t="s">
        <v>104</v>
      </c>
      <c r="C92" s="33"/>
      <c r="D92" s="33"/>
      <c r="E92" s="33"/>
      <c r="F92" s="33"/>
      <c r="G92" s="33"/>
      <c r="H92" s="33"/>
      <c r="I92" s="33"/>
      <c r="J92" s="33"/>
      <c r="K92" s="33"/>
    </row>
    <row r="93" spans="1:11">
      <c r="C93" s="19"/>
      <c r="D93" s="19"/>
      <c r="E93" s="14"/>
      <c r="F93" s="14"/>
      <c r="G93" s="14"/>
      <c r="H93" s="14"/>
      <c r="I93" s="14"/>
      <c r="J93" s="19"/>
      <c r="K93" s="14"/>
    </row>
    <row r="94" spans="1:11">
      <c r="C94" s="19"/>
      <c r="D94" s="19"/>
      <c r="E94" s="14"/>
      <c r="F94" s="14"/>
      <c r="G94" s="14"/>
      <c r="H94" s="14"/>
      <c r="I94" s="14"/>
      <c r="J94" s="19"/>
      <c r="K94" s="14"/>
    </row>
    <row r="95" spans="1:11">
      <c r="C95" s="19"/>
      <c r="D95" s="19"/>
      <c r="E95" s="14"/>
      <c r="F95" s="14"/>
      <c r="G95" s="14"/>
      <c r="H95" s="14"/>
      <c r="I95" s="14"/>
      <c r="J95" s="19"/>
      <c r="K95" s="14"/>
    </row>
    <row r="96" spans="1:11">
      <c r="C96" s="19"/>
      <c r="D96" s="19"/>
      <c r="E96" s="14"/>
      <c r="F96" s="14"/>
      <c r="G96" s="14"/>
      <c r="H96" s="14"/>
      <c r="I96" s="14"/>
      <c r="J96" s="19"/>
      <c r="K96" s="14"/>
    </row>
    <row r="97" spans="3:11">
      <c r="C97" s="19"/>
      <c r="D97" s="19"/>
      <c r="E97" s="14"/>
      <c r="F97" s="14"/>
      <c r="G97" s="14"/>
      <c r="H97" s="14"/>
      <c r="I97" s="14"/>
      <c r="J97" s="19"/>
      <c r="K97" s="14"/>
    </row>
    <row r="98" spans="3:11">
      <c r="C98" s="19"/>
      <c r="D98" s="19"/>
      <c r="E98" s="14"/>
      <c r="F98" s="14"/>
      <c r="G98" s="14"/>
      <c r="H98" s="14"/>
      <c r="I98" s="14"/>
      <c r="J98" s="19"/>
      <c r="K98" s="14"/>
    </row>
    <row r="99" spans="3:11">
      <c r="C99" s="20"/>
      <c r="D99" s="20"/>
      <c r="J99" s="20"/>
    </row>
    <row r="100" spans="3:11">
      <c r="C100" s="20"/>
      <c r="D100" s="20"/>
      <c r="J100" s="20"/>
    </row>
    <row r="101" spans="3:11">
      <c r="C101" s="20"/>
      <c r="D101" s="20"/>
      <c r="J101" s="20"/>
    </row>
    <row r="102" spans="3:11">
      <c r="C102" s="20"/>
      <c r="D102" s="20"/>
      <c r="J102" s="20"/>
    </row>
    <row r="103" spans="3:11">
      <c r="C103" s="20"/>
      <c r="D103" s="20"/>
      <c r="J103" s="20"/>
    </row>
    <row r="104" spans="3:11">
      <c r="C104" s="20"/>
      <c r="D104" s="20"/>
      <c r="J104" s="20"/>
    </row>
    <row r="105" spans="3:11">
      <c r="C105" s="20"/>
      <c r="D105" s="20"/>
      <c r="J105" s="20"/>
    </row>
  </sheetData>
  <mergeCells count="4">
    <mergeCell ref="A1:K1"/>
    <mergeCell ref="A2:K2"/>
    <mergeCell ref="B91:K91"/>
    <mergeCell ref="B92:K9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7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828675</xdr:colOff>
                <xdr:row>0</xdr:row>
                <xdr:rowOff>85725</xdr:rowOff>
              </from>
              <to>
                <xdr:col>5</xdr:col>
                <xdr:colOff>238125</xdr:colOff>
                <xdr:row>0</xdr:row>
                <xdr:rowOff>581025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CDC1-5208-4A6E-9A18-F802041334D5}">
  <sheetPr>
    <pageSetUpPr fitToPage="1"/>
  </sheetPr>
  <dimension ref="A5:N37"/>
  <sheetViews>
    <sheetView workbookViewId="0">
      <selection activeCell="A5" sqref="A5"/>
    </sheetView>
  </sheetViews>
  <sheetFormatPr defaultRowHeight="15"/>
  <cols>
    <col min="1" max="1" width="50.28515625" style="38" customWidth="1"/>
    <col min="2" max="2" width="9.85546875" style="37" customWidth="1"/>
    <col min="3" max="3" width="10.5703125" style="37" customWidth="1"/>
    <col min="4" max="4" width="10.28515625" style="37" customWidth="1"/>
    <col min="5" max="5" width="11.28515625" style="37" customWidth="1"/>
    <col min="6" max="6" width="10.5703125" style="37" customWidth="1"/>
    <col min="7" max="7" width="14.28515625" style="37" customWidth="1"/>
    <col min="8" max="8" width="8.5703125" style="38" customWidth="1"/>
    <col min="9" max="9" width="11" style="38" customWidth="1"/>
    <col min="10" max="16384" width="9.140625" style="38"/>
  </cols>
  <sheetData>
    <row r="5" spans="1:12">
      <c r="A5" s="36" t="s">
        <v>105</v>
      </c>
    </row>
    <row r="6" spans="1:12">
      <c r="F6" s="39" t="s">
        <v>106</v>
      </c>
    </row>
    <row r="7" spans="1:12">
      <c r="A7" s="40"/>
      <c r="B7" s="41" t="s">
        <v>107</v>
      </c>
      <c r="C7" s="41"/>
      <c r="D7" s="41" t="s">
        <v>108</v>
      </c>
      <c r="E7" s="41"/>
      <c r="F7" s="41" t="s">
        <v>109</v>
      </c>
      <c r="G7" s="41"/>
    </row>
    <row r="8" spans="1:12" s="44" customFormat="1" ht="30">
      <c r="A8" s="42"/>
      <c r="B8" s="43" t="s">
        <v>110</v>
      </c>
      <c r="C8" s="43" t="s">
        <v>111</v>
      </c>
      <c r="D8" s="43" t="s">
        <v>110</v>
      </c>
      <c r="E8" s="43" t="s">
        <v>111</v>
      </c>
      <c r="F8" s="43" t="s">
        <v>110</v>
      </c>
      <c r="G8" s="43" t="s">
        <v>111</v>
      </c>
    </row>
    <row r="9" spans="1:12" s="44" customFormat="1">
      <c r="A9" s="45" t="s">
        <v>112</v>
      </c>
      <c r="B9" s="43"/>
      <c r="C9" s="43"/>
      <c r="D9" s="43"/>
      <c r="E9" s="43"/>
      <c r="F9" s="43"/>
      <c r="G9" s="43"/>
    </row>
    <row r="10" spans="1:12" s="44" customFormat="1">
      <c r="A10" s="46" t="s">
        <v>20</v>
      </c>
      <c r="B10" s="47">
        <v>1</v>
      </c>
      <c r="C10" s="47">
        <v>567</v>
      </c>
      <c r="D10" s="47">
        <v>0</v>
      </c>
      <c r="E10" s="47">
        <v>0</v>
      </c>
      <c r="F10" s="47">
        <f>B10</f>
        <v>1</v>
      </c>
      <c r="G10" s="47">
        <f>C10</f>
        <v>567</v>
      </c>
    </row>
    <row r="11" spans="1:12" s="44" customFormat="1">
      <c r="A11" s="45" t="s">
        <v>113</v>
      </c>
      <c r="B11" s="43">
        <f>SUM(B10)</f>
        <v>1</v>
      </c>
      <c r="C11" s="43">
        <f t="shared" ref="C11:G11" si="0">SUM(C10)</f>
        <v>567</v>
      </c>
      <c r="D11" s="43">
        <f t="shared" si="0"/>
        <v>0</v>
      </c>
      <c r="E11" s="43">
        <f t="shared" si="0"/>
        <v>0</v>
      </c>
      <c r="F11" s="43">
        <f t="shared" si="0"/>
        <v>1</v>
      </c>
      <c r="G11" s="43">
        <f t="shared" si="0"/>
        <v>567</v>
      </c>
    </row>
    <row r="12" spans="1:12">
      <c r="A12" s="45" t="s">
        <v>114</v>
      </c>
      <c r="B12" s="48"/>
      <c r="C12" s="48"/>
      <c r="D12" s="49"/>
      <c r="E12" s="49"/>
      <c r="F12" s="50"/>
      <c r="G12" s="50"/>
      <c r="H12" s="51"/>
      <c r="I12" s="51"/>
      <c r="J12" s="51"/>
      <c r="K12" s="51"/>
      <c r="L12" s="51"/>
    </row>
    <row r="13" spans="1:12">
      <c r="A13" s="46" t="s">
        <v>52</v>
      </c>
      <c r="B13" s="48">
        <v>1</v>
      </c>
      <c r="C13" s="48">
        <v>865</v>
      </c>
      <c r="D13" s="48">
        <f t="shared" ref="D13:E18" si="1">SUM(D12)</f>
        <v>0</v>
      </c>
      <c r="E13" s="48">
        <f t="shared" si="1"/>
        <v>0</v>
      </c>
      <c r="F13" s="49">
        <f>B13</f>
        <v>1</v>
      </c>
      <c r="G13" s="49">
        <f>C13</f>
        <v>865</v>
      </c>
      <c r="H13" s="51"/>
      <c r="I13" s="51"/>
      <c r="J13" s="51"/>
    </row>
    <row r="14" spans="1:12" ht="15.75" customHeight="1">
      <c r="A14" s="40" t="s">
        <v>59</v>
      </c>
      <c r="B14" s="48">
        <v>5</v>
      </c>
      <c r="C14" s="52">
        <v>10202</v>
      </c>
      <c r="D14" s="48">
        <f t="shared" si="1"/>
        <v>0</v>
      </c>
      <c r="E14" s="48">
        <f t="shared" si="1"/>
        <v>0</v>
      </c>
      <c r="F14" s="49">
        <f>B14</f>
        <v>5</v>
      </c>
      <c r="G14" s="49">
        <f>C14</f>
        <v>10202</v>
      </c>
      <c r="H14" s="51"/>
      <c r="J14" s="51"/>
      <c r="K14" s="51"/>
      <c r="L14" s="51"/>
    </row>
    <row r="15" spans="1:12" s="36" customFormat="1">
      <c r="A15" s="45" t="s">
        <v>115</v>
      </c>
      <c r="B15" s="53">
        <f>SUM(B13:B14)</f>
        <v>6</v>
      </c>
      <c r="C15" s="53">
        <f>SUM(C13:C14)</f>
        <v>11067</v>
      </c>
      <c r="D15" s="53">
        <f t="shared" ref="D15:E15" si="2">SUM(D13:D14)</f>
        <v>0</v>
      </c>
      <c r="E15" s="53">
        <f t="shared" si="2"/>
        <v>0</v>
      </c>
      <c r="F15" s="53">
        <f>SUM(F13:F14)</f>
        <v>6</v>
      </c>
      <c r="G15" s="53">
        <f>SUM(G13:G14)</f>
        <v>11067</v>
      </c>
      <c r="H15" s="51"/>
      <c r="J15" s="51"/>
      <c r="L15" s="51"/>
    </row>
    <row r="16" spans="1:12" s="36" customFormat="1">
      <c r="A16" s="45" t="s">
        <v>116</v>
      </c>
      <c r="B16" s="53"/>
      <c r="C16" s="53"/>
      <c r="D16" s="53"/>
      <c r="E16" s="53"/>
      <c r="F16" s="53"/>
      <c r="G16" s="53"/>
      <c r="H16" s="51"/>
      <c r="J16" s="51"/>
      <c r="L16" s="51"/>
    </row>
    <row r="17" spans="1:14" s="36" customFormat="1">
      <c r="A17" s="54" t="s">
        <v>117</v>
      </c>
      <c r="B17" s="48">
        <v>1</v>
      </c>
      <c r="C17" s="48">
        <v>1297</v>
      </c>
      <c r="D17" s="48">
        <f t="shared" si="1"/>
        <v>0</v>
      </c>
      <c r="E17" s="48">
        <f t="shared" si="1"/>
        <v>0</v>
      </c>
      <c r="F17" s="48">
        <f>B17</f>
        <v>1</v>
      </c>
      <c r="G17" s="48">
        <f>C17</f>
        <v>1297</v>
      </c>
      <c r="H17" s="51"/>
      <c r="J17" s="51"/>
      <c r="L17" s="51"/>
    </row>
    <row r="18" spans="1:14" s="36" customFormat="1">
      <c r="A18" s="45" t="s">
        <v>118</v>
      </c>
      <c r="B18" s="53">
        <f>SUM(B17)</f>
        <v>1</v>
      </c>
      <c r="C18" s="53">
        <f>SUM(C17)</f>
        <v>1297</v>
      </c>
      <c r="D18" s="53">
        <f t="shared" si="1"/>
        <v>0</v>
      </c>
      <c r="E18" s="53">
        <f t="shared" si="1"/>
        <v>0</v>
      </c>
      <c r="F18" s="53">
        <f>SUM(F17)</f>
        <v>1</v>
      </c>
      <c r="G18" s="53">
        <f>SUM(G17)</f>
        <v>1297</v>
      </c>
      <c r="H18" s="51"/>
      <c r="J18" s="51"/>
      <c r="L18" s="51"/>
    </row>
    <row r="19" spans="1:14" ht="15.75" customHeight="1">
      <c r="A19" s="55" t="s">
        <v>119</v>
      </c>
      <c r="B19" s="56"/>
      <c r="C19" s="56"/>
      <c r="D19" s="56"/>
      <c r="E19" s="56"/>
      <c r="F19" s="50"/>
      <c r="G19" s="50"/>
      <c r="H19" s="51"/>
      <c r="I19" s="51"/>
      <c r="J19" s="51"/>
      <c r="K19" s="51"/>
      <c r="L19" s="51"/>
    </row>
    <row r="20" spans="1:14" ht="15.75" customHeight="1">
      <c r="A20" s="57" t="s">
        <v>79</v>
      </c>
      <c r="B20" s="56">
        <v>5</v>
      </c>
      <c r="C20" s="56">
        <v>771</v>
      </c>
      <c r="D20" s="53">
        <f>SUM(D19)</f>
        <v>0</v>
      </c>
      <c r="E20" s="53">
        <f>SUM(E19)</f>
        <v>0</v>
      </c>
      <c r="F20" s="48">
        <f>B20</f>
        <v>5</v>
      </c>
      <c r="G20" s="49">
        <f>C20</f>
        <v>771</v>
      </c>
      <c r="H20" s="51"/>
      <c r="I20" s="51"/>
      <c r="J20" s="51"/>
      <c r="K20" s="51"/>
      <c r="L20" s="51"/>
    </row>
    <row r="21" spans="1:14" ht="15.75" customHeight="1">
      <c r="A21" s="40" t="s">
        <v>81</v>
      </c>
      <c r="B21" s="56">
        <v>5</v>
      </c>
      <c r="C21" s="56">
        <v>113</v>
      </c>
      <c r="D21" s="53">
        <f>SUM(D20)</f>
        <v>0</v>
      </c>
      <c r="E21" s="53">
        <f>SUM(E20)</f>
        <v>0</v>
      </c>
      <c r="F21" s="48">
        <f>B21</f>
        <v>5</v>
      </c>
      <c r="G21" s="49">
        <f>C21</f>
        <v>113</v>
      </c>
      <c r="H21" s="51"/>
      <c r="I21" s="51"/>
      <c r="J21" s="51"/>
      <c r="K21" s="51"/>
      <c r="L21" s="51"/>
    </row>
    <row r="22" spans="1:14" s="36" customFormat="1">
      <c r="A22" s="45" t="s">
        <v>120</v>
      </c>
      <c r="B22" s="50">
        <f t="shared" ref="B22:G22" si="3">SUM(B20:B21)</f>
        <v>10</v>
      </c>
      <c r="C22" s="50">
        <f t="shared" si="3"/>
        <v>884</v>
      </c>
      <c r="D22" s="50">
        <f t="shared" si="3"/>
        <v>0</v>
      </c>
      <c r="E22" s="50">
        <f t="shared" si="3"/>
        <v>0</v>
      </c>
      <c r="F22" s="50">
        <f t="shared" si="3"/>
        <v>10</v>
      </c>
      <c r="G22" s="50">
        <f t="shared" si="3"/>
        <v>884</v>
      </c>
      <c r="H22" s="51"/>
      <c r="I22" s="51"/>
      <c r="J22" s="51"/>
      <c r="K22" s="51"/>
    </row>
    <row r="23" spans="1:14" s="36" customFormat="1" ht="15.75" customHeight="1">
      <c r="A23" s="55" t="s">
        <v>121</v>
      </c>
      <c r="B23" s="50">
        <f>B11+B15+B18+B22</f>
        <v>18</v>
      </c>
      <c r="C23" s="50">
        <f t="shared" ref="C23:G23" si="4">C11+C15+C18+C22</f>
        <v>13815</v>
      </c>
      <c r="D23" s="50">
        <f t="shared" si="4"/>
        <v>0</v>
      </c>
      <c r="E23" s="50">
        <f t="shared" si="4"/>
        <v>0</v>
      </c>
      <c r="F23" s="50">
        <f t="shared" si="4"/>
        <v>18</v>
      </c>
      <c r="G23" s="50">
        <f t="shared" si="4"/>
        <v>13815</v>
      </c>
      <c r="H23" s="51"/>
      <c r="I23" s="51"/>
      <c r="J23" s="51"/>
      <c r="K23" s="51"/>
      <c r="L23" s="51"/>
    </row>
    <row r="24" spans="1:14">
      <c r="H24" s="51"/>
      <c r="I24" s="51"/>
      <c r="J24" s="51"/>
      <c r="K24" s="51"/>
      <c r="L24" s="51"/>
      <c r="M24" s="36"/>
      <c r="N24" s="36"/>
    </row>
    <row r="25" spans="1:14">
      <c r="A25" s="58" t="s">
        <v>122</v>
      </c>
      <c r="H25" s="51"/>
      <c r="I25" s="51"/>
      <c r="J25" s="51"/>
      <c r="K25" s="51"/>
      <c r="L25" s="51"/>
      <c r="M25" s="51"/>
      <c r="N25" s="36"/>
    </row>
    <row r="26" spans="1:14">
      <c r="A26" s="59" t="s">
        <v>123</v>
      </c>
      <c r="B26" s="60"/>
      <c r="C26" s="60"/>
      <c r="D26" s="60"/>
      <c r="E26" s="60"/>
      <c r="F26" s="60"/>
      <c r="G26" s="60"/>
      <c r="H26" s="51"/>
      <c r="I26" s="51"/>
      <c r="J26" s="51"/>
      <c r="K26" s="51"/>
      <c r="L26" s="51"/>
      <c r="M26" s="51"/>
      <c r="N26" s="36"/>
    </row>
    <row r="27" spans="1:14">
      <c r="A27" s="45" t="s">
        <v>112</v>
      </c>
      <c r="B27" s="61"/>
      <c r="C27" s="61"/>
      <c r="D27" s="61"/>
      <c r="E27" s="61"/>
      <c r="F27" s="61"/>
      <c r="G27" s="61"/>
      <c r="H27" s="51"/>
      <c r="I27" s="51"/>
      <c r="J27" s="51"/>
      <c r="K27" s="51"/>
      <c r="L27" s="51"/>
      <c r="M27" s="51"/>
      <c r="N27" s="36"/>
    </row>
    <row r="28" spans="1:14">
      <c r="A28" s="46" t="s">
        <v>20</v>
      </c>
      <c r="B28" s="62" t="s">
        <v>124</v>
      </c>
      <c r="C28" s="62"/>
      <c r="D28" s="62"/>
      <c r="E28" s="62"/>
      <c r="F28" s="62"/>
      <c r="G28" s="62"/>
      <c r="H28" s="51"/>
      <c r="I28" s="51"/>
      <c r="J28" s="51"/>
      <c r="K28" s="51"/>
      <c r="L28" s="51"/>
      <c r="M28" s="51"/>
      <c r="N28" s="36"/>
    </row>
    <row r="29" spans="1:14" s="36" customFormat="1" ht="13.15" customHeight="1">
      <c r="A29" s="63" t="s">
        <v>114</v>
      </c>
      <c r="B29" s="64"/>
      <c r="C29" s="64"/>
      <c r="D29" s="64"/>
      <c r="E29" s="64"/>
      <c r="F29" s="64"/>
      <c r="G29" s="64"/>
      <c r="H29" s="51"/>
      <c r="I29" s="51"/>
      <c r="J29" s="51"/>
      <c r="K29" s="51"/>
      <c r="L29" s="51"/>
      <c r="M29" s="51"/>
    </row>
    <row r="30" spans="1:14" s="36" customFormat="1" ht="14.25" customHeight="1">
      <c r="A30" s="46" t="s">
        <v>52</v>
      </c>
      <c r="B30" s="65" t="s">
        <v>125</v>
      </c>
      <c r="C30" s="65"/>
      <c r="D30" s="65"/>
      <c r="E30" s="65"/>
      <c r="F30" s="65"/>
      <c r="G30" s="65"/>
      <c r="H30" s="51"/>
      <c r="I30" s="51"/>
      <c r="J30" s="51"/>
      <c r="K30" s="51"/>
      <c r="L30" s="51"/>
      <c r="M30" s="51"/>
    </row>
    <row r="31" spans="1:14" s="51" customFormat="1" ht="49.5" customHeight="1">
      <c r="A31" s="66" t="s">
        <v>59</v>
      </c>
      <c r="B31" s="67" t="s">
        <v>126</v>
      </c>
      <c r="C31" s="68"/>
      <c r="D31" s="68"/>
      <c r="E31" s="68"/>
      <c r="F31" s="68"/>
      <c r="G31" s="69"/>
      <c r="I31" s="38"/>
      <c r="J31" s="38"/>
      <c r="K31" s="38"/>
      <c r="N31" s="36"/>
    </row>
    <row r="32" spans="1:14" s="51" customFormat="1">
      <c r="A32" s="45" t="s">
        <v>116</v>
      </c>
      <c r="B32" s="67"/>
      <c r="C32" s="68"/>
      <c r="D32" s="68"/>
      <c r="E32" s="68"/>
      <c r="F32" s="68"/>
      <c r="G32" s="69"/>
      <c r="I32" s="38"/>
      <c r="J32" s="38"/>
      <c r="K32" s="38"/>
      <c r="N32" s="36"/>
    </row>
    <row r="33" spans="1:14" s="51" customFormat="1">
      <c r="A33" s="54" t="s">
        <v>117</v>
      </c>
      <c r="B33" s="67" t="s">
        <v>127</v>
      </c>
      <c r="C33" s="68"/>
      <c r="D33" s="68"/>
      <c r="E33" s="68"/>
      <c r="F33" s="68"/>
      <c r="G33" s="69"/>
      <c r="I33" s="38"/>
      <c r="J33" s="38"/>
      <c r="K33" s="38"/>
      <c r="N33" s="36"/>
    </row>
    <row r="34" spans="1:14">
      <c r="A34" s="55" t="s">
        <v>119</v>
      </c>
      <c r="B34" s="62"/>
      <c r="C34" s="62"/>
      <c r="D34" s="62"/>
      <c r="E34" s="62"/>
      <c r="F34" s="62"/>
      <c r="G34" s="62"/>
      <c r="L34" s="36"/>
    </row>
    <row r="35" spans="1:14" ht="47.25" customHeight="1">
      <c r="A35" s="70" t="s">
        <v>79</v>
      </c>
      <c r="B35" s="71" t="s">
        <v>128</v>
      </c>
      <c r="C35" s="71"/>
      <c r="D35" s="71"/>
      <c r="E35" s="71"/>
      <c r="F35" s="71"/>
      <c r="G35" s="71"/>
    </row>
    <row r="36" spans="1:14" ht="48" customHeight="1">
      <c r="A36" s="66" t="s">
        <v>81</v>
      </c>
      <c r="B36" s="71" t="s">
        <v>129</v>
      </c>
      <c r="C36" s="71"/>
      <c r="D36" s="71"/>
      <c r="E36" s="71"/>
      <c r="F36" s="71"/>
      <c r="G36" s="71"/>
    </row>
    <row r="37" spans="1:14">
      <c r="B37" s="38"/>
    </row>
  </sheetData>
  <mergeCells count="14">
    <mergeCell ref="B35:G35"/>
    <mergeCell ref="B36:G36"/>
    <mergeCell ref="B29:G29"/>
    <mergeCell ref="B30:G30"/>
    <mergeCell ref="B31:G31"/>
    <mergeCell ref="B32:G32"/>
    <mergeCell ref="B33:G33"/>
    <mergeCell ref="B34:G34"/>
    <mergeCell ref="B7:C7"/>
    <mergeCell ref="D7:E7"/>
    <mergeCell ref="F7:G7"/>
    <mergeCell ref="B26:G26"/>
    <mergeCell ref="B27:G27"/>
    <mergeCell ref="B28:G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24</vt:lpstr>
      <vt:lpstr>New 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2024-09-09T07:07:16Z</cp:lastPrinted>
  <dcterms:created xsi:type="dcterms:W3CDTF">2024-09-05T11:25:22Z</dcterms:created>
  <dcterms:modified xsi:type="dcterms:W3CDTF">2024-09-09T07:07:27Z</dcterms:modified>
</cp:coreProperties>
</file>