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0730" windowHeight="11160" activeTab="0"/>
  </bookViews>
  <sheets>
    <sheet name="Aug 21" sheetId="1" r:id="rId1"/>
    <sheet name="New Schemes" sheetId="2" r:id="rId2"/>
  </sheets>
  <definedNames/>
  <calcPr calcId="191029"/>
  <extLst/>
</workbook>
</file>

<file path=xl/sharedStrings.xml><?xml version="1.0" encoding="utf-8"?>
<sst xmlns="http://schemas.openxmlformats.org/spreadsheetml/2006/main" count="225" uniqueCount="135">
  <si>
    <t xml:space="preserve">Monthly Report for the month of August 2021 </t>
  </si>
  <si>
    <t xml:space="preserve">Sr </t>
  </si>
  <si>
    <t xml:space="preserve">Scheme Name </t>
  </si>
  <si>
    <t>No. of Schemes as on August 31, 2021</t>
  </si>
  <si>
    <t>No. of Folios as on August 31, 2021</t>
  </si>
  <si>
    <t>Funds Mobilized for the month of August 2021 (INR in crore)</t>
  </si>
  <si>
    <t>Net Inflow (+ve)/Outflow (-ve) for the month of August 2021 (INR in crore)</t>
  </si>
  <si>
    <t>Average Net Assets Under Management for the month August 2021 (INR in crore)</t>
  </si>
  <si>
    <t>No. of segregated portfolios created as on August 31, 2021</t>
  </si>
  <si>
    <t>A</t>
  </si>
  <si>
    <t>Open ended Schemes</t>
  </si>
  <si>
    <t>I</t>
  </si>
  <si>
    <t>Income/Debt Oriented Schemes</t>
  </si>
  <si>
    <t>i</t>
  </si>
  <si>
    <t>Overnight Fund</t>
  </si>
  <si>
    <t>ii</t>
  </si>
  <si>
    <t>Liquid Fund</t>
  </si>
  <si>
    <t>iii</t>
  </si>
  <si>
    <t>Ultra Short Duration Fund</t>
  </si>
  <si>
    <t>iv</t>
  </si>
  <si>
    <t>Low Duration Fund</t>
  </si>
  <si>
    <t>v</t>
  </si>
  <si>
    <t>Money Market Fund</t>
  </si>
  <si>
    <t>vi</t>
  </si>
  <si>
    <t>Short Duration Fund</t>
  </si>
  <si>
    <t>vii</t>
  </si>
  <si>
    <t>Medium Duration Fund</t>
  </si>
  <si>
    <t>viii</t>
  </si>
  <si>
    <t>Medium to Long Duration Fund</t>
  </si>
  <si>
    <t>ix</t>
  </si>
  <si>
    <t>Long Duration Fund</t>
  </si>
  <si>
    <t>x</t>
  </si>
  <si>
    <t>Dynamic Bond Fund</t>
  </si>
  <si>
    <t>xi</t>
  </si>
  <si>
    <t>Corporate Bond Fund</t>
  </si>
  <si>
    <t>xii</t>
  </si>
  <si>
    <t>Credit Risk Fund</t>
  </si>
  <si>
    <t>xiii</t>
  </si>
  <si>
    <t>Banking and PSU Fund</t>
  </si>
  <si>
    <t>xiv</t>
  </si>
  <si>
    <t>Gilt Fund</t>
  </si>
  <si>
    <t>xv</t>
  </si>
  <si>
    <t>Gilt Fund with 10 year constant duration</t>
  </si>
  <si>
    <t>xvi</t>
  </si>
  <si>
    <t>Floater Fund</t>
  </si>
  <si>
    <t/>
  </si>
  <si>
    <t>Sub Total - I (i+ii+iii+iv+v+vi+vii+viii+ix+x+xi+xii+xiii+xiv+xv+xvi)</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</si>
  <si>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</si>
  <si>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</si>
  <si>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</si>
  <si>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</si>
  <si>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</si>
  <si>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</si>
  <si>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</si>
  <si>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</si>
  <si>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</si>
  <si>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</si>
  <si>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</si>
  <si>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</si>
  <si>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</si>
  <si>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Sub Total - II (i+ii+iii+iv+v+vi+vii+viii+ix+x+xi)</t>
  </si>
  <si>
    <t>III</t>
  </si>
  <si>
    <t>Hybrid Schemes</t>
  </si>
  <si>
    <t>Conservative Hybrid Fund</t>
  </si>
  <si>
    <t>Balanced Hybrid Fund/Aggressive Hybrid Fund</t>
  </si>
  <si>
    <t>Dynamic Asset Allocation/Balanced Advantage Fund</t>
  </si>
  <si>
    <t>Multi Asset Allocation Fund</t>
  </si>
  <si>
    <t>Arbitrage Fund</t>
  </si>
  <si>
    <t>Equity Savings Fund</t>
  </si>
  <si>
    <t>Sub Total - III (i+ii+iii+iv+v+vi)</t>
  </si>
  <si>
    <t>IV</t>
  </si>
  <si>
    <t>Solution Oriented Schemes</t>
  </si>
  <si>
    <t>Retirement Fund</t>
  </si>
  <si>
    <t>Childrens Fund</t>
  </si>
  <si>
    <t>Sub Total - IV (i+ii)</t>
  </si>
  <si>
    <t>V</t>
  </si>
  <si>
    <t>Other Schemes</t>
  </si>
  <si>
    <t>Index Funds</t>
  </si>
  <si>
    <t>GOLD ETF</t>
  </si>
  <si>
    <t>Other ETFs</t>
  </si>
  <si>
    <t>Fund of funds investing overseas</t>
  </si>
  <si>
    <t>Sub Total - V (i+ii+iii+iv)</t>
  </si>
  <si>
    <t>Total A-Open ended Schemes</t>
  </si>
  <si>
    <t>B</t>
  </si>
  <si>
    <t>Close Ended Schemes</t>
  </si>
  <si>
    <t>Fixed Term Plan</t>
  </si>
  <si>
    <t>Capital Protection Oriented Schemes</t>
  </si>
  <si>
    <t>Infrastructure Debt Fund</t>
  </si>
  <si>
    <t>Other Debt Scheme</t>
  </si>
  <si>
    <t>Sub Total (i+ii+iii+iv)</t>
  </si>
  <si>
    <t>Other Equity Schemes</t>
  </si>
  <si>
    <t>Sub Total (i+ii)</t>
  </si>
  <si>
    <t>Total B -Close ended Schemes</t>
  </si>
  <si>
    <t>C</t>
  </si>
  <si>
    <t>Interval Schemes</t>
  </si>
  <si>
    <t>Total C Interval Schemes</t>
  </si>
  <si>
    <t>Grand Total</t>
  </si>
  <si>
    <t>Repurchase/ Redemption for the month of August 2021 (INR in crore)</t>
  </si>
  <si>
    <t>Net Assets Under Management as on August 31, 2021 
(INR in crore)</t>
  </si>
  <si>
    <t>Net Assets Under Management in segregated portfolio as on August 31, 2021 
(INR in crore)</t>
  </si>
  <si>
    <t xml:space="preserve">NEW SCHEMES LAUNCHED DURING AUGUST 2021 (ALLOTMENT COMPLETED)     </t>
  </si>
  <si>
    <r>
      <t xml:space="preserve"> (</t>
    </r>
    <r>
      <rPr>
        <b/>
        <sz val="11"/>
        <rFont val="Rupee Foradian"/>
        <family val="2"/>
      </rPr>
      <t>Rs.</t>
    </r>
    <r>
      <rPr>
        <b/>
        <sz val="11"/>
        <rFont val="Arial"/>
        <family val="2"/>
      </rPr>
      <t xml:space="preserve"> in Crore)</t>
    </r>
  </si>
  <si>
    <t>Open End</t>
  </si>
  <si>
    <t>Close End</t>
  </si>
  <si>
    <t>Total</t>
  </si>
  <si>
    <t>No. of Schemes</t>
  </si>
  <si>
    <t>Funds mobilized</t>
  </si>
  <si>
    <t>A. Income/Debt Oriented Schemes</t>
  </si>
  <si>
    <t>Subtotal "A"</t>
  </si>
  <si>
    <t>B. Growth/ Equity Oriented Schemes</t>
  </si>
  <si>
    <t>Subtotal "B"</t>
  </si>
  <si>
    <t>C. Hybrid Schemes</t>
  </si>
  <si>
    <t>Balanced Advantage Fund</t>
  </si>
  <si>
    <t>Subtotal "C"</t>
  </si>
  <si>
    <t>D. Other Schemes</t>
  </si>
  <si>
    <t>Subtotal "D"</t>
  </si>
  <si>
    <t>Total A + B +C+D</t>
  </si>
  <si>
    <t xml:space="preserve">*NEW SCHEMES LAUNCHED : </t>
  </si>
  <si>
    <t>Open End Schemes</t>
  </si>
  <si>
    <t>Mirae Asset Money Market Fund; Union Money Market Fund</t>
  </si>
  <si>
    <t>TRUSTMF Short Term Fund</t>
  </si>
  <si>
    <t>UTI Focused Equity Fund</t>
  </si>
  <si>
    <t>Tata Business Cycle Fund </t>
  </si>
  <si>
    <t>Mahindra Manulife Flexi Cap Yojana; Nippon India Flexi Cap Fund</t>
  </si>
  <si>
    <t>SBI Balanced Advantage Fund</t>
  </si>
  <si>
    <t>HDFC Nifty50 Equity Weight Index Fund</t>
  </si>
  <si>
    <t>ICICI Prudential FMCG ETF;</t>
  </si>
  <si>
    <t>IDFC US Equity Fund of Fund</t>
  </si>
  <si>
    <t>Kotak FMP Series 292; SBI Fixed Maturity Plan(FMP)-Series 48 (1458 Days) and Series 49 (1823 Days); Nippon India Fixed Horizon Fund - XLIII - Series 1</t>
  </si>
  <si>
    <t>Fund of Funds Scheme (Domestic) **</t>
  </si>
  <si>
    <t>** Data in respect Fund of Funds Domestic is shown for information only. The same is included in the respective underlying schemes.</t>
  </si>
  <si>
    <t>Released on 08-Sep-2021</t>
  </si>
  <si>
    <t>Fixed Term Plan ##</t>
  </si>
  <si>
    <t>Notes :</t>
  </si>
  <si>
    <t>## There was one switch transaction amounting to Rs. 20 crore to the new scheme under the category of Fixed Term Plan (during July 2021). Post allotment, while checking the 20-25 Rule, it was noted by the AMC that the said investor was exceeding the 25% limit and hence, Rs. 15 crore was refunded to the investor. Since the transaction was posted and then refunded (i.e. units were allotted and then reversed) the subscription and the refunded amount are disclosed under funds mobilized &amp; redemption in the MCR, but not under the New scheme report (as the amount was refunded to invstor after allotment). The effect of the aforesaid transaction has reflected in the MCR of August 2021. Hence, the funds mobilized figures under Fixed Term Plan in the above report is more by Rs. 15 crore than the one appearing in New Scheme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</si>
</sst>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31">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2"/>
      <name val="Calibri"/>
      <family val="2"/>
    </font>
    <font>
      <b/>
      <sz val="11"/>
      <name val="Calibri"/>
      <family val="2"/>
    </font>
    <font>
      <b/>
      <sz val="11"/>
      <name val="Arial"/>
      <family val="2"/>
    </font>
    <font>
      <b/>
      <sz val="11"/>
      <name val="Rupee Foradian"/>
      <family val="2"/>
    </font>
    <font>
      <sz val="10"/>
      <color theme="1"/>
      <name val="Zurich BT"/>
      <family val="2"/>
    </font>
    <font>
      <b/>
      <sz val="10"/>
      <color theme="1"/>
      <name val="Zurich BT"/>
      <family val="2"/>
    </font>
    <font>
      <b/>
      <sz val="11"/>
      <name val="Calibri"/>
      <family val="2"/>
      <scheme val="minor"/>
    </font>
    <font>
      <sz val="11"/>
      <name val="Calibri"/>
      <family val="2"/>
      <scheme val="minor"/>
    </font>
    <font>
      <b/>
      <sz val="9"/>
      <name val="Calibri"/>
      <family val="2"/>
    </font>
    <font>
      <sz val="8"/>
      <color theme="1"/>
      <name val="Calibri"/>
      <family val="2"/>
      <scheme val="minor"/>
    </font>
    <font>
      <i/>
      <sz val="8"/>
      <color theme="1"/>
      <name val="Calibri"/>
      <family val="2"/>
      <scheme val="minor"/>
    </font>
    <font>
      <sz val="8"/>
      <name val="Calibri"/>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CCFF"/>
        <bgColor indexed="64"/>
      </patternFill>
    </fill>
    <fill>
      <patternFill patternType="solid">
        <fgColor rgb="FFF8CBAD"/>
        <bgColor indexed="64"/>
      </patternFill>
    </fill>
    <fill>
      <patternFill patternType="solid">
        <fgColor rgb="FFFFE699"/>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60">
    <xf numFmtId="0" fontId="0" fillId="0" borderId="0" xfId="0"/>
    <xf numFmtId="0" fontId="18" fillId="0" borderId="0" xfId="0" applyFont="1" applyAlignment="1">
      <alignment vertical="top"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20" fillId="34" borderId="10" xfId="0" applyFont="1" applyFill="1" applyBorder="1" applyAlignment="1">
      <alignment horizontal="left" vertical="center"/>
    </xf>
    <xf numFmtId="0" fontId="20" fillId="35" borderId="10" xfId="0" applyFont="1" applyFill="1" applyBorder="1" applyAlignment="1">
      <alignment horizontal="left" vertical="center"/>
    </xf>
    <xf numFmtId="0" fontId="16" fillId="0" borderId="0" xfId="0" applyFont="1"/>
    <xf numFmtId="0" fontId="21" fillId="0" borderId="0" xfId="0" applyFont="1" applyAlignment="1">
      <alignment horizontal="center"/>
    </xf>
    <xf numFmtId="0" fontId="0" fillId="0" borderId="10" xfId="0" applyBorder="1"/>
    <xf numFmtId="0" fontId="0" fillId="0" borderId="10" xfId="0" applyBorder="1" applyAlignment="1">
      <alignment vertical="top" wrapText="1"/>
    </xf>
    <xf numFmtId="0" fontId="16" fillId="0" borderId="10" xfId="0" applyFont="1" applyBorder="1" applyAlignment="1">
      <alignment vertical="top" wrapText="1"/>
    </xf>
    <xf numFmtId="0" fontId="23" fillId="0" borderId="11" xfId="0" applyFont="1" applyBorder="1" applyAlignment="1">
      <alignment horizontal="left" vertical="top"/>
    </xf>
    <xf numFmtId="164" fontId="0" fillId="0" borderId="10" xfId="18" applyNumberFormat="1" applyFont="1" applyFill="1" applyBorder="1"/>
    <xf numFmtId="0" fontId="23" fillId="0" borderId="12" xfId="0" applyFont="1" applyBorder="1" applyAlignment="1">
      <alignment horizontal="left" vertical="top"/>
    </xf>
    <xf numFmtId="164" fontId="0" fillId="0" borderId="10" xfId="18" applyNumberFormat="1" applyFont="1" applyFill="1" applyBorder="1" applyAlignment="1">
      <alignment vertical="top" wrapText="1"/>
    </xf>
    <xf numFmtId="164" fontId="16" fillId="0" borderId="10" xfId="18" applyNumberFormat="1" applyFont="1" applyFill="1" applyBorder="1" applyAlignment="1">
      <alignment vertical="top" wrapText="1"/>
    </xf>
    <xf numFmtId="0" fontId="16" fillId="0" borderId="10" xfId="0" applyFont="1" applyBorder="1"/>
    <xf numFmtId="0" fontId="23" fillId="0" borderId="12" xfId="0" applyFont="1" applyBorder="1" applyAlignment="1">
      <alignment horizontal="left" vertical="top"/>
    </xf>
    <xf numFmtId="0" fontId="24" fillId="0" borderId="12" xfId="0" applyFont="1" applyBorder="1"/>
    <xf numFmtId="164" fontId="0" fillId="0" borderId="10" xfId="18" applyNumberFormat="1" applyFont="1" applyFill="1" applyBorder="1" applyAlignment="1">
      <alignment vertical="top" wrapText="1"/>
    </xf>
    <xf numFmtId="164" fontId="0" fillId="0" borderId="10" xfId="18" applyNumberFormat="1" applyFont="1" applyFill="1" applyBorder="1"/>
    <xf numFmtId="164" fontId="0" fillId="0" borderId="0" xfId="0" applyNumberFormat="1"/>
    <xf numFmtId="2" fontId="0" fillId="0" borderId="0" xfId="0" applyNumberFormat="1"/>
    <xf numFmtId="0" fontId="25" fillId="0" borderId="0" xfId="0" applyFont="1"/>
    <xf numFmtId="0" fontId="25" fillId="0" borderId="10" xfId="0" applyFont="1" applyBorder="1" applyAlignment="1">
      <alignment horizontal="left" vertical="center" wrapText="1"/>
    </xf>
    <xf numFmtId="0" fontId="0" fillId="0" borderId="10" xfId="0" applyBorder="1" applyAlignment="1">
      <alignment vertical="center"/>
    </xf>
    <xf numFmtId="0" fontId="0" fillId="0" borderId="0" xfId="0" applyAlignment="1">
      <alignment wrapText="1"/>
    </xf>
    <xf numFmtId="0" fontId="18" fillId="0" borderId="10" xfId="0" applyFont="1" applyBorder="1" applyAlignment="1">
      <alignment vertical="top" wrapText="1"/>
    </xf>
    <xf numFmtId="43" fontId="20" fillId="0" borderId="10" xfId="18" applyFont="1" applyFill="1" applyBorder="1" applyAlignment="1">
      <alignment horizontal="right" vertical="center"/>
    </xf>
    <xf numFmtId="43" fontId="20" fillId="34" borderId="10" xfId="18" applyFont="1" applyFill="1" applyBorder="1" applyAlignment="1">
      <alignment horizontal="right" vertical="center"/>
    </xf>
    <xf numFmtId="43" fontId="18" fillId="0" borderId="10" xfId="18" applyFont="1" applyBorder="1" applyAlignment="1">
      <alignment vertical="top" wrapText="1"/>
    </xf>
    <xf numFmtId="43" fontId="20" fillId="35" borderId="10" xfId="18" applyFont="1" applyFill="1" applyBorder="1" applyAlignment="1">
      <alignment horizontal="right" vertical="center"/>
    </xf>
    <xf numFmtId="164" fontId="20" fillId="0" borderId="10" xfId="18" applyNumberFormat="1" applyFont="1" applyFill="1" applyBorder="1" applyAlignment="1">
      <alignment horizontal="right" vertical="center"/>
    </xf>
    <xf numFmtId="164" fontId="20" fillId="34" borderId="10" xfId="18" applyNumberFormat="1" applyFont="1" applyFill="1" applyBorder="1" applyAlignment="1">
      <alignment horizontal="right" vertical="center"/>
    </xf>
    <xf numFmtId="164" fontId="18" fillId="0" borderId="10" xfId="18" applyNumberFormat="1" applyFont="1" applyBorder="1" applyAlignment="1">
      <alignment vertical="top" wrapText="1"/>
    </xf>
    <xf numFmtId="164" fontId="20" fillId="35" borderId="10" xfId="18" applyNumberFormat="1" applyFont="1" applyFill="1" applyBorder="1" applyAlignment="1">
      <alignment horizontal="right"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164" fontId="18" fillId="0" borderId="10" xfId="18" applyNumberFormat="1" applyFont="1" applyFill="1" applyBorder="1" applyAlignment="1">
      <alignment horizontal="right" vertical="center"/>
    </xf>
    <xf numFmtId="43" fontId="18" fillId="0" borderId="10" xfId="18" applyFont="1" applyFill="1" applyBorder="1" applyAlignment="1">
      <alignment horizontal="right" vertical="center"/>
    </xf>
    <xf numFmtId="0" fontId="18" fillId="0" borderId="0" xfId="0" applyFont="1" applyAlignment="1">
      <alignment vertical="top" wrapText="1"/>
    </xf>
    <xf numFmtId="0" fontId="20" fillId="34" borderId="10" xfId="0" applyFont="1" applyFill="1" applyBorder="1" applyAlignment="1">
      <alignment horizontal="left" vertical="center" wrapText="1"/>
    </xf>
    <xf numFmtId="0" fontId="18" fillId="0" borderId="10" xfId="0" applyFont="1" applyBorder="1" applyAlignment="1">
      <alignment vertical="top" wrapText="1"/>
    </xf>
    <xf numFmtId="164" fontId="18" fillId="0" borderId="10" xfId="18" applyNumberFormat="1" applyFont="1" applyBorder="1" applyAlignment="1">
      <alignment vertical="top" wrapText="1"/>
    </xf>
    <xf numFmtId="43" fontId="18" fillId="0" borderId="10" xfId="18" applyFont="1" applyBorder="1" applyAlignment="1">
      <alignment vertical="top" wrapText="1"/>
    </xf>
    <xf numFmtId="0" fontId="20" fillId="0" borderId="10" xfId="0" applyFont="1" applyFill="1" applyBorder="1" applyAlignment="1">
      <alignment horizontal="left" vertical="center"/>
    </xf>
    <xf numFmtId="0" fontId="27" fillId="0" borderId="0" xfId="0" applyFont="1" applyAlignment="1">
      <alignment vertical="top"/>
    </xf>
    <xf numFmtId="0" fontId="28" fillId="0" borderId="0" xfId="0" applyFont="1" applyAlignment="1">
      <alignment vertical="center"/>
    </xf>
    <xf numFmtId="0" fontId="30" fillId="0" borderId="0" xfId="0" applyFont="1" applyAlignment="1">
      <alignment vertical="top"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9" fillId="0" borderId="0" xfId="0" applyFont="1" applyAlignment="1">
      <alignment horizontal="left" vertical="center" wrapText="1"/>
    </xf>
    <xf numFmtId="0" fontId="30" fillId="0" borderId="0" xfId="0" applyFont="1" applyAlignment="1">
      <alignment horizontal="left" vertical="top" wrapText="1"/>
    </xf>
    <xf numFmtId="0" fontId="26" fillId="0" borderId="10" xfId="0" applyFont="1" applyBorder="1" applyAlignment="1">
      <alignment horizontal="left" vertical="top" wrapText="1"/>
    </xf>
    <xf numFmtId="0" fontId="16" fillId="0" borderId="10" xfId="0" applyFont="1" applyBorder="1" applyAlignment="1">
      <alignment horizontal="center"/>
    </xf>
    <xf numFmtId="0" fontId="0" fillId="0" borderId="10" xfId="0" applyBorder="1" applyAlignment="1">
      <alignment horizontal="left" vertical="top"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828675</xdr:colOff>
          <xdr:row>0</xdr:row>
          <xdr:rowOff>66675</xdr:rowOff>
        </xdr:from>
        <xdr:to>
          <xdr:col>5</xdr:col>
          <xdr:colOff>238125</xdr:colOff>
          <xdr:row>0</xdr:row>
          <xdr:rowOff>561975</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133350</xdr:colOff>
          <xdr:row>0</xdr:row>
          <xdr:rowOff>104775</xdr:rowOff>
        </xdr:from>
        <xdr:to>
          <xdr:col>3</xdr:col>
          <xdr:colOff>9525</xdr:colOff>
          <xdr:row>3</xdr:row>
          <xdr:rowOff>171450</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2"/>
  <sheetViews>
    <sheetView tabSelected="1" workbookViewId="0" topLeftCell="B1">
      <selection activeCell="A2" sqref="A2:K2"/>
    </sheetView>
  </sheetViews>
  <sheetFormatPr defaultColWidth="9.140625" defaultRowHeight="15"/>
  <cols>
    <col min="1" max="1" width="5.7109375" style="1" bestFit="1" customWidth="1"/>
    <col min="2" max="2" width="47.57421875" style="1" bestFit="1" customWidth="1"/>
    <col min="3" max="11" width="15.28125" style="1" bestFit="1" customWidth="1"/>
    <col min="12" max="16384" width="9.140625" style="1" customWidth="1"/>
  </cols>
  <sheetData>
    <row r="1" spans="1:11" ht="50.1" customHeight="1">
      <c r="A1" s="51"/>
      <c r="B1" s="52"/>
      <c r="C1" s="52"/>
      <c r="D1" s="52"/>
      <c r="E1" s="52"/>
      <c r="F1" s="52"/>
      <c r="G1" s="52"/>
      <c r="H1" s="52"/>
      <c r="I1" s="52"/>
      <c r="J1" s="52"/>
      <c r="K1" s="53"/>
    </row>
    <row r="2" spans="1:11" ht="15.75">
      <c r="A2" s="54" t="s">
        <v>0</v>
      </c>
      <c r="B2" s="54"/>
      <c r="C2" s="54"/>
      <c r="D2" s="54"/>
      <c r="E2" s="54"/>
      <c r="F2" s="54"/>
      <c r="G2" s="54"/>
      <c r="H2" s="54"/>
      <c r="I2" s="54"/>
      <c r="J2" s="54"/>
      <c r="K2" s="54"/>
    </row>
    <row r="3" spans="1:11" ht="126">
      <c r="A3" s="2" t="s">
        <v>1</v>
      </c>
      <c r="B3" s="2" t="s">
        <v>2</v>
      </c>
      <c r="C3" s="2" t="s">
        <v>3</v>
      </c>
      <c r="D3" s="2" t="s">
        <v>4</v>
      </c>
      <c r="E3" s="2" t="s">
        <v>5</v>
      </c>
      <c r="F3" s="2" t="s">
        <v>97</v>
      </c>
      <c r="G3" s="2" t="s">
        <v>6</v>
      </c>
      <c r="H3" s="2" t="s">
        <v>98</v>
      </c>
      <c r="I3" s="2" t="s">
        <v>7</v>
      </c>
      <c r="J3" s="2" t="s">
        <v>8</v>
      </c>
      <c r="K3" s="2" t="s">
        <v>99</v>
      </c>
    </row>
    <row r="4" spans="1:11" ht="15.75">
      <c r="A4" s="2" t="s">
        <v>9</v>
      </c>
      <c r="B4" s="3" t="s">
        <v>10</v>
      </c>
      <c r="C4" s="29"/>
      <c r="D4" s="29"/>
      <c r="E4" s="29"/>
      <c r="F4" s="29"/>
      <c r="G4" s="29"/>
      <c r="H4" s="29"/>
      <c r="I4" s="29"/>
      <c r="J4" s="29"/>
      <c r="K4" s="29"/>
    </row>
    <row r="5" spans="1:11" ht="15.75">
      <c r="A5" s="2" t="s">
        <v>11</v>
      </c>
      <c r="B5" s="3" t="s">
        <v>12</v>
      </c>
      <c r="C5" s="29"/>
      <c r="D5" s="29"/>
      <c r="E5" s="29"/>
      <c r="F5" s="29"/>
      <c r="G5" s="29"/>
      <c r="H5" s="29"/>
      <c r="I5" s="29"/>
      <c r="J5" s="29"/>
      <c r="K5" s="32"/>
    </row>
    <row r="6" spans="1:11" s="42" customFormat="1" ht="15">
      <c r="A6" s="38" t="s">
        <v>13</v>
      </c>
      <c r="B6" s="39" t="s">
        <v>14</v>
      </c>
      <c r="C6" s="40">
        <v>30</v>
      </c>
      <c r="D6" s="40">
        <v>125333</v>
      </c>
      <c r="E6" s="41">
        <v>318023.85005444</v>
      </c>
      <c r="F6" s="41">
        <v>329831.5189012</v>
      </c>
      <c r="G6" s="41">
        <v>-11807.66884676</v>
      </c>
      <c r="H6" s="41">
        <v>77725.65376169</v>
      </c>
      <c r="I6" s="41">
        <v>94972.17562923</v>
      </c>
      <c r="J6" s="40">
        <v>0</v>
      </c>
      <c r="K6" s="41">
        <v>0</v>
      </c>
    </row>
    <row r="7" spans="1:11" s="42" customFormat="1" ht="15">
      <c r="A7" s="38" t="s">
        <v>15</v>
      </c>
      <c r="B7" s="39" t="s">
        <v>16</v>
      </c>
      <c r="C7" s="40">
        <v>39</v>
      </c>
      <c r="D7" s="40">
        <v>2126963</v>
      </c>
      <c r="E7" s="41">
        <v>251154.44320153</v>
      </c>
      <c r="F7" s="41">
        <v>251868.54287098</v>
      </c>
      <c r="G7" s="41">
        <v>-714.099669449992</v>
      </c>
      <c r="H7" s="41">
        <v>371245.71053779</v>
      </c>
      <c r="I7" s="41">
        <v>376230.66478276</v>
      </c>
      <c r="J7" s="40">
        <v>0</v>
      </c>
      <c r="K7" s="41">
        <v>0</v>
      </c>
    </row>
    <row r="8" spans="1:11" s="42" customFormat="1" ht="15">
      <c r="A8" s="38" t="s">
        <v>17</v>
      </c>
      <c r="B8" s="39" t="s">
        <v>18</v>
      </c>
      <c r="C8" s="40">
        <v>28</v>
      </c>
      <c r="D8" s="40">
        <v>646637</v>
      </c>
      <c r="E8" s="41">
        <v>18151.78559871</v>
      </c>
      <c r="F8" s="41">
        <v>16262.00152631</v>
      </c>
      <c r="G8" s="41">
        <v>1889.7840724</v>
      </c>
      <c r="H8" s="41">
        <v>106445.19221161</v>
      </c>
      <c r="I8" s="41">
        <v>105170.31198399</v>
      </c>
      <c r="J8" s="40">
        <v>0</v>
      </c>
      <c r="K8" s="41">
        <v>0</v>
      </c>
    </row>
    <row r="9" spans="1:11" s="42" customFormat="1" ht="15">
      <c r="A9" s="38" t="s">
        <v>19</v>
      </c>
      <c r="B9" s="39" t="s">
        <v>20</v>
      </c>
      <c r="C9" s="40">
        <v>24</v>
      </c>
      <c r="D9" s="40">
        <v>1148104</v>
      </c>
      <c r="E9" s="41">
        <v>16305.50332265</v>
      </c>
      <c r="F9" s="41">
        <v>23713.17774967</v>
      </c>
      <c r="G9" s="41">
        <v>-7407.67442702</v>
      </c>
      <c r="H9" s="41">
        <v>156106.63483665</v>
      </c>
      <c r="I9" s="41">
        <v>160247.53885362</v>
      </c>
      <c r="J9" s="40">
        <v>2</v>
      </c>
      <c r="K9" s="41">
        <v>11.92</v>
      </c>
    </row>
    <row r="10" spans="1:11" s="42" customFormat="1" ht="15">
      <c r="A10" s="38" t="s">
        <v>21</v>
      </c>
      <c r="B10" s="39" t="s">
        <v>22</v>
      </c>
      <c r="C10" s="40">
        <v>20</v>
      </c>
      <c r="D10" s="40">
        <v>484192</v>
      </c>
      <c r="E10" s="41">
        <v>28933.57769864</v>
      </c>
      <c r="F10" s="41">
        <v>26885.31987536</v>
      </c>
      <c r="G10" s="41">
        <v>2048.25782328</v>
      </c>
      <c r="H10" s="41">
        <v>125210.09652381</v>
      </c>
      <c r="I10" s="41">
        <v>124083.37097473</v>
      </c>
      <c r="J10" s="40">
        <v>0</v>
      </c>
      <c r="K10" s="41">
        <v>0</v>
      </c>
    </row>
    <row r="11" spans="1:11" s="42" customFormat="1" ht="15">
      <c r="A11" s="38" t="s">
        <v>23</v>
      </c>
      <c r="B11" s="39" t="s">
        <v>24</v>
      </c>
      <c r="C11" s="40">
        <v>27</v>
      </c>
      <c r="D11" s="40">
        <v>637336</v>
      </c>
      <c r="E11" s="41">
        <v>8676.99099767</v>
      </c>
      <c r="F11" s="41">
        <v>8263.51997426</v>
      </c>
      <c r="G11" s="41">
        <v>413.47102341</v>
      </c>
      <c r="H11" s="41">
        <v>142038.34188552</v>
      </c>
      <c r="I11" s="41">
        <v>140426.63183772</v>
      </c>
      <c r="J11" s="40">
        <v>1</v>
      </c>
      <c r="K11" s="41">
        <v>11.24</v>
      </c>
    </row>
    <row r="12" spans="1:11" s="42" customFormat="1" ht="15">
      <c r="A12" s="38" t="s">
        <v>25</v>
      </c>
      <c r="B12" s="39" t="s">
        <v>26</v>
      </c>
      <c r="C12" s="40">
        <v>16</v>
      </c>
      <c r="D12" s="40">
        <v>298702</v>
      </c>
      <c r="E12" s="41">
        <v>1022.54918682</v>
      </c>
      <c r="F12" s="41">
        <v>826.62678146</v>
      </c>
      <c r="G12" s="41">
        <v>195.92240536</v>
      </c>
      <c r="H12" s="41">
        <v>32647.03863771</v>
      </c>
      <c r="I12" s="41">
        <v>32390.81785719</v>
      </c>
      <c r="J12" s="40">
        <v>6</v>
      </c>
      <c r="K12" s="41">
        <v>327.662</v>
      </c>
    </row>
    <row r="13" spans="1:11" s="42" customFormat="1" ht="15">
      <c r="A13" s="38" t="s">
        <v>27</v>
      </c>
      <c r="B13" s="39" t="s">
        <v>28</v>
      </c>
      <c r="C13" s="40">
        <v>13</v>
      </c>
      <c r="D13" s="40">
        <v>121294</v>
      </c>
      <c r="E13" s="41">
        <v>1496.32694946</v>
      </c>
      <c r="F13" s="41">
        <v>270.56523916</v>
      </c>
      <c r="G13" s="41">
        <v>1225.7617103</v>
      </c>
      <c r="H13" s="41">
        <v>11544.69345934</v>
      </c>
      <c r="I13" s="41">
        <v>10589.27061601</v>
      </c>
      <c r="J13" s="40">
        <v>1</v>
      </c>
      <c r="K13" s="41">
        <v>16.13</v>
      </c>
    </row>
    <row r="14" spans="1:11" s="42" customFormat="1" ht="15">
      <c r="A14" s="38" t="s">
        <v>29</v>
      </c>
      <c r="B14" s="39" t="s">
        <v>30</v>
      </c>
      <c r="C14" s="40">
        <v>2</v>
      </c>
      <c r="D14" s="40">
        <v>26599</v>
      </c>
      <c r="E14" s="41">
        <v>59.4768</v>
      </c>
      <c r="F14" s="41">
        <v>40.0987</v>
      </c>
      <c r="G14" s="41">
        <v>19.3781</v>
      </c>
      <c r="H14" s="41">
        <v>2583.2219</v>
      </c>
      <c r="I14" s="41">
        <v>2549.0589</v>
      </c>
      <c r="J14" s="40">
        <v>0</v>
      </c>
      <c r="K14" s="41">
        <v>0</v>
      </c>
    </row>
    <row r="15" spans="1:11" s="42" customFormat="1" ht="15">
      <c r="A15" s="38" t="s">
        <v>31</v>
      </c>
      <c r="B15" s="39" t="s">
        <v>32</v>
      </c>
      <c r="C15" s="40">
        <v>26</v>
      </c>
      <c r="D15" s="40">
        <v>251937</v>
      </c>
      <c r="E15" s="41">
        <v>1495.16857122</v>
      </c>
      <c r="F15" s="41">
        <v>808.4241261</v>
      </c>
      <c r="G15" s="41">
        <v>686.74444512</v>
      </c>
      <c r="H15" s="41">
        <v>25470.95674331</v>
      </c>
      <c r="I15" s="41">
        <v>25136.8544827</v>
      </c>
      <c r="J15" s="40">
        <v>2</v>
      </c>
      <c r="K15" s="41">
        <v>128.88</v>
      </c>
    </row>
    <row r="16" spans="1:11" s="42" customFormat="1" ht="15">
      <c r="A16" s="38" t="s">
        <v>33</v>
      </c>
      <c r="B16" s="39" t="s">
        <v>34</v>
      </c>
      <c r="C16" s="40">
        <v>20</v>
      </c>
      <c r="D16" s="40">
        <v>721319</v>
      </c>
      <c r="E16" s="41">
        <v>10307.97037582</v>
      </c>
      <c r="F16" s="41">
        <v>7243.02243817</v>
      </c>
      <c r="G16" s="41">
        <v>3064.94793765</v>
      </c>
      <c r="H16" s="41">
        <v>161378.22438517</v>
      </c>
      <c r="I16" s="41">
        <v>158475.70868147</v>
      </c>
      <c r="J16" s="40">
        <v>0</v>
      </c>
      <c r="K16" s="41">
        <v>0</v>
      </c>
    </row>
    <row r="17" spans="1:11" s="42" customFormat="1" ht="15">
      <c r="A17" s="38" t="s">
        <v>35</v>
      </c>
      <c r="B17" s="39" t="s">
        <v>36</v>
      </c>
      <c r="C17" s="40">
        <v>16</v>
      </c>
      <c r="D17" s="40">
        <v>284978</v>
      </c>
      <c r="E17" s="41">
        <v>553.91112039</v>
      </c>
      <c r="F17" s="41">
        <v>451.03786922</v>
      </c>
      <c r="G17" s="41">
        <v>102.87325117</v>
      </c>
      <c r="H17" s="41">
        <v>27055.00455258</v>
      </c>
      <c r="I17" s="41">
        <v>26901.21099962</v>
      </c>
      <c r="J17" s="40">
        <v>8</v>
      </c>
      <c r="K17" s="41">
        <v>230.8063</v>
      </c>
    </row>
    <row r="18" spans="1:11" s="42" customFormat="1" ht="15">
      <c r="A18" s="38" t="s">
        <v>37</v>
      </c>
      <c r="B18" s="39" t="s">
        <v>38</v>
      </c>
      <c r="C18" s="40">
        <v>22</v>
      </c>
      <c r="D18" s="40">
        <v>367750</v>
      </c>
      <c r="E18" s="41">
        <v>4649.82517192</v>
      </c>
      <c r="F18" s="41">
        <v>3629.18924767</v>
      </c>
      <c r="G18" s="41">
        <v>1020.63592425</v>
      </c>
      <c r="H18" s="41">
        <v>122246.24627554</v>
      </c>
      <c r="I18" s="41">
        <v>121143.65404738</v>
      </c>
      <c r="J18" s="40">
        <v>0</v>
      </c>
      <c r="K18" s="41">
        <v>0</v>
      </c>
    </row>
    <row r="19" spans="1:11" s="42" customFormat="1" ht="15">
      <c r="A19" s="38" t="s">
        <v>39</v>
      </c>
      <c r="B19" s="39" t="s">
        <v>40</v>
      </c>
      <c r="C19" s="40">
        <v>21</v>
      </c>
      <c r="D19" s="40">
        <v>193775</v>
      </c>
      <c r="E19" s="41">
        <v>1056.63904045</v>
      </c>
      <c r="F19" s="41">
        <v>739.46525843</v>
      </c>
      <c r="G19" s="41">
        <v>317.17378202</v>
      </c>
      <c r="H19" s="41">
        <v>16743.25425694</v>
      </c>
      <c r="I19" s="41">
        <v>16362.41724454</v>
      </c>
      <c r="J19" s="40">
        <v>0</v>
      </c>
      <c r="K19" s="41">
        <v>0</v>
      </c>
    </row>
    <row r="20" spans="1:11" s="42" customFormat="1" ht="15">
      <c r="A20" s="38" t="s">
        <v>41</v>
      </c>
      <c r="B20" s="39" t="s">
        <v>42</v>
      </c>
      <c r="C20" s="40">
        <v>4</v>
      </c>
      <c r="D20" s="40">
        <v>50204</v>
      </c>
      <c r="E20" s="41">
        <v>100.93772438</v>
      </c>
      <c r="F20" s="41">
        <v>72.78149844</v>
      </c>
      <c r="G20" s="41">
        <v>28.15622594</v>
      </c>
      <c r="H20" s="41">
        <v>1499.58139978</v>
      </c>
      <c r="I20" s="41">
        <v>1472.06239908</v>
      </c>
      <c r="J20" s="40">
        <v>0</v>
      </c>
      <c r="K20" s="41">
        <v>0</v>
      </c>
    </row>
    <row r="21" spans="1:11" s="42" customFormat="1" ht="15">
      <c r="A21" s="38" t="s">
        <v>43</v>
      </c>
      <c r="B21" s="39" t="s">
        <v>44</v>
      </c>
      <c r="C21" s="40">
        <v>12</v>
      </c>
      <c r="D21" s="40">
        <v>269606</v>
      </c>
      <c r="E21" s="41">
        <v>17076.58925269</v>
      </c>
      <c r="F21" s="41">
        <v>7085.81318766</v>
      </c>
      <c r="G21" s="41">
        <v>9990.77606503</v>
      </c>
      <c r="H21" s="41">
        <v>94751.37394253</v>
      </c>
      <c r="I21" s="41">
        <v>89676.68399398</v>
      </c>
      <c r="J21" s="40">
        <v>0</v>
      </c>
      <c r="K21" s="41">
        <v>0</v>
      </c>
    </row>
    <row r="22" spans="1:11" ht="30">
      <c r="A22" s="6" t="s">
        <v>45</v>
      </c>
      <c r="B22" s="43" t="s">
        <v>46</v>
      </c>
      <c r="C22" s="35">
        <f>SUM($C$6:$C$21)</f>
        <v>320</v>
      </c>
      <c r="D22" s="35">
        <f>SUM($D$6:$D$21)</f>
        <v>7754729</v>
      </c>
      <c r="E22" s="31">
        <f>SUM($E$6:$E$21)</f>
        <v>679065.5450667898</v>
      </c>
      <c r="F22" s="31">
        <f>SUM($F$6:$F$21)</f>
        <v>677991.10524409</v>
      </c>
      <c r="G22" s="31">
        <f>SUM($G$6:$G$21)</f>
        <v>1074.439822700011</v>
      </c>
      <c r="H22" s="31">
        <f>SUM($H$6:$H$21)</f>
        <v>1474691.22530997</v>
      </c>
      <c r="I22" s="31">
        <f>SUM($I$6:$I$21)</f>
        <v>1485828.43328402</v>
      </c>
      <c r="J22" s="35">
        <f>SUM($J$6:$J$21)</f>
        <v>20</v>
      </c>
      <c r="K22" s="31">
        <f>SUM($K$6:$K$21)</f>
        <v>726.6383</v>
      </c>
    </row>
    <row r="23" spans="1:11" ht="15">
      <c r="A23" s="29"/>
      <c r="B23" s="5" t="s">
        <v>45</v>
      </c>
      <c r="C23" s="36"/>
      <c r="D23" s="36"/>
      <c r="E23" s="32"/>
      <c r="F23" s="32"/>
      <c r="G23" s="32"/>
      <c r="H23" s="32"/>
      <c r="I23" s="32"/>
      <c r="J23" s="36"/>
      <c r="K23" s="32"/>
    </row>
    <row r="24" spans="1:11" ht="15.75">
      <c r="A24" s="2" t="s">
        <v>47</v>
      </c>
      <c r="B24" s="3" t="s">
        <v>48</v>
      </c>
      <c r="C24" s="36"/>
      <c r="D24" s="36"/>
      <c r="E24" s="32"/>
      <c r="F24" s="32"/>
      <c r="G24" s="32"/>
      <c r="H24" s="32"/>
      <c r="I24" s="32"/>
      <c r="J24" s="36"/>
      <c r="K24" s="32"/>
    </row>
    <row r="25" spans="1:11" s="42" customFormat="1" ht="15">
      <c r="A25" s="38" t="s">
        <v>13</v>
      </c>
      <c r="B25" s="39" t="s">
        <v>49</v>
      </c>
      <c r="C25" s="40">
        <v>11</v>
      </c>
      <c r="D25" s="40">
        <v>1639812</v>
      </c>
      <c r="E25" s="41">
        <v>636.09408068</v>
      </c>
      <c r="F25" s="41">
        <v>653.62647627</v>
      </c>
      <c r="G25" s="41">
        <v>-17.53239559</v>
      </c>
      <c r="H25" s="41">
        <v>26790.7940461</v>
      </c>
      <c r="I25" s="41">
        <v>25957.2330294</v>
      </c>
      <c r="J25" s="40">
        <v>0</v>
      </c>
      <c r="K25" s="41">
        <v>0</v>
      </c>
    </row>
    <row r="26" spans="1:11" s="42" customFormat="1" ht="15">
      <c r="A26" s="38" t="s">
        <v>15</v>
      </c>
      <c r="B26" s="39" t="s">
        <v>50</v>
      </c>
      <c r="C26" s="40">
        <v>33</v>
      </c>
      <c r="D26" s="40">
        <v>11187236</v>
      </c>
      <c r="E26" s="41">
        <v>3723.65645511</v>
      </c>
      <c r="F26" s="41">
        <v>3802.28969149</v>
      </c>
      <c r="G26" s="41">
        <v>-78.6332363800002</v>
      </c>
      <c r="H26" s="41">
        <v>212473.33781583</v>
      </c>
      <c r="I26" s="41">
        <v>205073.0881935</v>
      </c>
      <c r="J26" s="40">
        <v>0</v>
      </c>
      <c r="K26" s="41">
        <v>0</v>
      </c>
    </row>
    <row r="27" spans="1:11" s="42" customFormat="1" ht="15">
      <c r="A27" s="38" t="s">
        <v>17</v>
      </c>
      <c r="B27" s="39" t="s">
        <v>51</v>
      </c>
      <c r="C27" s="40">
        <v>28</v>
      </c>
      <c r="D27" s="40">
        <v>5548081</v>
      </c>
      <c r="E27" s="41">
        <v>2492.318598</v>
      </c>
      <c r="F27" s="41">
        <v>2041.38367997</v>
      </c>
      <c r="G27" s="41">
        <v>450.93491803</v>
      </c>
      <c r="H27" s="41">
        <v>96660.0533993</v>
      </c>
      <c r="I27" s="41">
        <v>93857.96503782</v>
      </c>
      <c r="J27" s="40">
        <v>0</v>
      </c>
      <c r="K27" s="41">
        <v>0</v>
      </c>
    </row>
    <row r="28" spans="1:11" s="42" customFormat="1" ht="15">
      <c r="A28" s="38" t="s">
        <v>19</v>
      </c>
      <c r="B28" s="39" t="s">
        <v>52</v>
      </c>
      <c r="C28" s="40">
        <v>27</v>
      </c>
      <c r="D28" s="40">
        <v>7492165</v>
      </c>
      <c r="E28" s="41">
        <v>3200.71084518</v>
      </c>
      <c r="F28" s="41">
        <v>3038.77292919</v>
      </c>
      <c r="G28" s="41">
        <v>161.93791599</v>
      </c>
      <c r="H28" s="41">
        <v>146626.84883074</v>
      </c>
      <c r="I28" s="41">
        <v>142798.1170403</v>
      </c>
      <c r="J28" s="40">
        <v>0</v>
      </c>
      <c r="K28" s="41">
        <v>0</v>
      </c>
    </row>
    <row r="29" spans="1:11" s="42" customFormat="1" ht="15">
      <c r="A29" s="38" t="s">
        <v>21</v>
      </c>
      <c r="B29" s="39" t="s">
        <v>53</v>
      </c>
      <c r="C29" s="40">
        <v>25</v>
      </c>
      <c r="D29" s="40">
        <v>6165044</v>
      </c>
      <c r="E29" s="41">
        <v>2535.3358557</v>
      </c>
      <c r="F29" s="41">
        <v>2698.05491772</v>
      </c>
      <c r="G29" s="41">
        <v>-162.71906202</v>
      </c>
      <c r="H29" s="41">
        <v>93677.03764706</v>
      </c>
      <c r="I29" s="41">
        <v>92454.19573388</v>
      </c>
      <c r="J29" s="40">
        <v>0</v>
      </c>
      <c r="K29" s="41">
        <v>0</v>
      </c>
    </row>
    <row r="30" spans="1:11" s="42" customFormat="1" ht="15">
      <c r="A30" s="38" t="s">
        <v>23</v>
      </c>
      <c r="B30" s="39" t="s">
        <v>54</v>
      </c>
      <c r="C30" s="40">
        <v>8</v>
      </c>
      <c r="D30" s="40">
        <v>540076</v>
      </c>
      <c r="E30" s="41">
        <v>125.32190031</v>
      </c>
      <c r="F30" s="41">
        <v>119.84341817</v>
      </c>
      <c r="G30" s="41">
        <v>5.47848214</v>
      </c>
      <c r="H30" s="41">
        <v>9164.2177583</v>
      </c>
      <c r="I30" s="41">
        <v>8903.144578</v>
      </c>
      <c r="J30" s="40">
        <v>0</v>
      </c>
      <c r="K30" s="41">
        <v>0</v>
      </c>
    </row>
    <row r="31" spans="1:11" s="42" customFormat="1" ht="15">
      <c r="A31" s="38" t="s">
        <v>25</v>
      </c>
      <c r="B31" s="39" t="s">
        <v>55</v>
      </c>
      <c r="C31" s="40">
        <v>19</v>
      </c>
      <c r="D31" s="40">
        <v>3822234</v>
      </c>
      <c r="E31" s="41">
        <v>980.62884158</v>
      </c>
      <c r="F31" s="41">
        <v>1593.99916167</v>
      </c>
      <c r="G31" s="41">
        <v>-613.37032009</v>
      </c>
      <c r="H31" s="41">
        <v>73612.85005843</v>
      </c>
      <c r="I31" s="41">
        <v>71999.33365157</v>
      </c>
      <c r="J31" s="40">
        <v>0</v>
      </c>
      <c r="K31" s="41">
        <v>0</v>
      </c>
    </row>
    <row r="32" spans="1:11" s="42" customFormat="1" ht="15">
      <c r="A32" s="38" t="s">
        <v>27</v>
      </c>
      <c r="B32" s="39" t="s">
        <v>56</v>
      </c>
      <c r="C32" s="40">
        <v>27</v>
      </c>
      <c r="D32" s="40">
        <v>4425952</v>
      </c>
      <c r="E32" s="41">
        <v>4535.84571089</v>
      </c>
      <c r="F32" s="41">
        <v>1463.08045585</v>
      </c>
      <c r="G32" s="41">
        <v>3072.76525504</v>
      </c>
      <c r="H32" s="41">
        <v>89403.65997889</v>
      </c>
      <c r="I32" s="41">
        <v>83676.1282305</v>
      </c>
      <c r="J32" s="40">
        <v>0</v>
      </c>
      <c r="K32" s="41">
        <v>0</v>
      </c>
    </row>
    <row r="33" spans="1:11" s="42" customFormat="1" ht="15">
      <c r="A33" s="38" t="s">
        <v>29</v>
      </c>
      <c r="B33" s="39" t="s">
        <v>57</v>
      </c>
      <c r="C33" s="40">
        <v>111</v>
      </c>
      <c r="D33" s="40">
        <v>9453800</v>
      </c>
      <c r="E33" s="41">
        <v>5615.69902523</v>
      </c>
      <c r="F33" s="41">
        <v>3730.44501543</v>
      </c>
      <c r="G33" s="41">
        <v>1885.2540098</v>
      </c>
      <c r="H33" s="41">
        <v>131122.23205918</v>
      </c>
      <c r="I33" s="41">
        <v>126731.62936286</v>
      </c>
      <c r="J33" s="40">
        <v>0</v>
      </c>
      <c r="K33" s="41">
        <v>0</v>
      </c>
    </row>
    <row r="34" spans="1:11" s="42" customFormat="1" ht="15">
      <c r="A34" s="38" t="s">
        <v>31</v>
      </c>
      <c r="B34" s="39" t="s">
        <v>58</v>
      </c>
      <c r="C34" s="40">
        <v>42</v>
      </c>
      <c r="D34" s="40">
        <v>12852969</v>
      </c>
      <c r="E34" s="41">
        <v>1281.4747963</v>
      </c>
      <c r="F34" s="41">
        <v>2060.12813418</v>
      </c>
      <c r="G34" s="41">
        <v>-778.65333788</v>
      </c>
      <c r="H34" s="41">
        <v>145950.59554956</v>
      </c>
      <c r="I34" s="41">
        <v>141240.0424772</v>
      </c>
      <c r="J34" s="40">
        <v>0</v>
      </c>
      <c r="K34" s="41">
        <v>0</v>
      </c>
    </row>
    <row r="35" spans="1:11" s="42" customFormat="1" ht="15">
      <c r="A35" s="38" t="s">
        <v>33</v>
      </c>
      <c r="B35" s="39" t="s">
        <v>59</v>
      </c>
      <c r="C35" s="40">
        <v>28</v>
      </c>
      <c r="D35" s="40">
        <v>9847338</v>
      </c>
      <c r="E35" s="41">
        <v>8541.67624007</v>
      </c>
      <c r="F35" s="41">
        <v>3800.46047159</v>
      </c>
      <c r="G35" s="41">
        <v>4741.21576848</v>
      </c>
      <c r="H35" s="41">
        <v>207660.60683628</v>
      </c>
      <c r="I35" s="41">
        <v>199078.87408902</v>
      </c>
      <c r="J35" s="40">
        <v>0</v>
      </c>
      <c r="K35" s="41">
        <v>0</v>
      </c>
    </row>
    <row r="36" spans="1:11" ht="15">
      <c r="A36" s="6" t="s">
        <v>45</v>
      </c>
      <c r="B36" s="6" t="s">
        <v>60</v>
      </c>
      <c r="C36" s="35">
        <f>SUM($C$25:$C$35)</f>
        <v>359</v>
      </c>
      <c r="D36" s="35">
        <f>SUM($D$25:$D$35)</f>
        <v>72974707</v>
      </c>
      <c r="E36" s="31">
        <f>SUM($E$25:$E$35)</f>
        <v>33668.76234905</v>
      </c>
      <c r="F36" s="31">
        <f>SUM($F$25:$F$35)</f>
        <v>25002.084351529997</v>
      </c>
      <c r="G36" s="31">
        <f>SUM($G$25:$G$35)</f>
        <v>8666.67799752</v>
      </c>
      <c r="H36" s="31">
        <f>SUM($H$25:$H$35)</f>
        <v>1233142.23397967</v>
      </c>
      <c r="I36" s="31">
        <f>SUM($I$25:$I$35)</f>
        <v>1191769.7514240502</v>
      </c>
      <c r="J36" s="35">
        <f>SUM($J$25:$J$35)</f>
        <v>0</v>
      </c>
      <c r="K36" s="31">
        <f>SUM($K$25:$K$35)</f>
        <v>0</v>
      </c>
    </row>
    <row r="37" spans="1:11" ht="15">
      <c r="A37" s="29"/>
      <c r="B37" s="5" t="s">
        <v>45</v>
      </c>
      <c r="C37" s="36"/>
      <c r="D37" s="36"/>
      <c r="E37" s="32"/>
      <c r="F37" s="32"/>
      <c r="G37" s="32"/>
      <c r="H37" s="32"/>
      <c r="I37" s="32"/>
      <c r="J37" s="36"/>
      <c r="K37" s="32"/>
    </row>
    <row r="38" spans="1:11" ht="15.75">
      <c r="A38" s="2" t="s">
        <v>61</v>
      </c>
      <c r="B38" s="3" t="s">
        <v>62</v>
      </c>
      <c r="C38" s="36"/>
      <c r="D38" s="36"/>
      <c r="E38" s="32"/>
      <c r="F38" s="32"/>
      <c r="G38" s="32"/>
      <c r="H38" s="32"/>
      <c r="I38" s="32"/>
      <c r="J38" s="36"/>
      <c r="K38" s="32"/>
    </row>
    <row r="39" spans="1:11" s="42" customFormat="1" ht="15">
      <c r="A39" s="38" t="s">
        <v>13</v>
      </c>
      <c r="B39" s="39" t="s">
        <v>63</v>
      </c>
      <c r="C39" s="40">
        <v>22</v>
      </c>
      <c r="D39" s="40">
        <v>457641</v>
      </c>
      <c r="E39" s="41">
        <v>737.95071508</v>
      </c>
      <c r="F39" s="41">
        <v>726.79979879</v>
      </c>
      <c r="G39" s="41">
        <v>11.1509162900001</v>
      </c>
      <c r="H39" s="41">
        <v>17378.03764309</v>
      </c>
      <c r="I39" s="41">
        <v>17216.64935736</v>
      </c>
      <c r="J39" s="40">
        <v>2</v>
      </c>
      <c r="K39" s="41">
        <v>44.58</v>
      </c>
    </row>
    <row r="40" spans="1:11" s="42" customFormat="1" ht="15">
      <c r="A40" s="38" t="s">
        <v>15</v>
      </c>
      <c r="B40" s="39" t="s">
        <v>64</v>
      </c>
      <c r="C40" s="40">
        <v>34</v>
      </c>
      <c r="D40" s="40">
        <v>4826075</v>
      </c>
      <c r="E40" s="41">
        <v>2475.41626019</v>
      </c>
      <c r="F40" s="41">
        <v>3036.4309515</v>
      </c>
      <c r="G40" s="41">
        <v>-561.01469131</v>
      </c>
      <c r="H40" s="41">
        <v>140797.39056343</v>
      </c>
      <c r="I40" s="41">
        <v>137795.68678873</v>
      </c>
      <c r="J40" s="40">
        <v>2</v>
      </c>
      <c r="K40" s="41">
        <v>9.3273</v>
      </c>
    </row>
    <row r="41" spans="1:11" s="42" customFormat="1" ht="15">
      <c r="A41" s="38" t="s">
        <v>17</v>
      </c>
      <c r="B41" s="39" t="s">
        <v>65</v>
      </c>
      <c r="C41" s="40">
        <v>24</v>
      </c>
      <c r="D41" s="40">
        <v>3391912</v>
      </c>
      <c r="E41" s="41">
        <v>18973.88675008</v>
      </c>
      <c r="F41" s="41">
        <v>2402.91705098</v>
      </c>
      <c r="G41" s="41">
        <v>16570.9696991</v>
      </c>
      <c r="H41" s="41">
        <v>141492.63396071</v>
      </c>
      <c r="I41" s="41">
        <v>126420.91895811</v>
      </c>
      <c r="J41" s="40">
        <v>0</v>
      </c>
      <c r="K41" s="41">
        <v>0</v>
      </c>
    </row>
    <row r="42" spans="1:11" s="42" customFormat="1" ht="15">
      <c r="A42" s="38" t="s">
        <v>19</v>
      </c>
      <c r="B42" s="39" t="s">
        <v>66</v>
      </c>
      <c r="C42" s="40">
        <v>10</v>
      </c>
      <c r="D42" s="40">
        <v>734944</v>
      </c>
      <c r="E42" s="41">
        <v>443.44188984</v>
      </c>
      <c r="F42" s="41">
        <v>492.48040211</v>
      </c>
      <c r="G42" s="41">
        <v>-49.03851227</v>
      </c>
      <c r="H42" s="41">
        <v>17059.05294366</v>
      </c>
      <c r="I42" s="41">
        <v>17526.84965161</v>
      </c>
      <c r="J42" s="40">
        <v>0</v>
      </c>
      <c r="K42" s="41">
        <v>0</v>
      </c>
    </row>
    <row r="43" spans="1:11" s="42" customFormat="1" ht="15">
      <c r="A43" s="38" t="s">
        <v>21</v>
      </c>
      <c r="B43" s="39" t="s">
        <v>67</v>
      </c>
      <c r="C43" s="40">
        <v>26</v>
      </c>
      <c r="D43" s="40">
        <v>560457</v>
      </c>
      <c r="E43" s="41">
        <v>14721.12574657</v>
      </c>
      <c r="F43" s="41">
        <v>12927.9877381</v>
      </c>
      <c r="G43" s="41">
        <v>1793.13800847</v>
      </c>
      <c r="H43" s="41">
        <v>108251.29087476</v>
      </c>
      <c r="I43" s="41">
        <v>121284.79360474</v>
      </c>
      <c r="J43" s="40">
        <v>0</v>
      </c>
      <c r="K43" s="41">
        <v>0</v>
      </c>
    </row>
    <row r="44" spans="1:11" s="42" customFormat="1" ht="15">
      <c r="A44" s="38" t="s">
        <v>23</v>
      </c>
      <c r="B44" s="39" t="s">
        <v>68</v>
      </c>
      <c r="C44" s="40">
        <v>23</v>
      </c>
      <c r="D44" s="40">
        <v>305370</v>
      </c>
      <c r="E44" s="41">
        <v>1412.41095293</v>
      </c>
      <c r="F44" s="41">
        <v>471.77613607</v>
      </c>
      <c r="G44" s="41">
        <v>940.63481686</v>
      </c>
      <c r="H44" s="41">
        <v>13135.97993384</v>
      </c>
      <c r="I44" s="41">
        <v>13095.45074488</v>
      </c>
      <c r="J44" s="40">
        <v>2</v>
      </c>
      <c r="K44" s="41">
        <v>25.8129</v>
      </c>
    </row>
    <row r="45" spans="1:11" ht="15">
      <c r="A45" s="6" t="s">
        <v>45</v>
      </c>
      <c r="B45" s="6" t="s">
        <v>69</v>
      </c>
      <c r="C45" s="35">
        <f>SUM($C$39:$C$44)</f>
        <v>139</v>
      </c>
      <c r="D45" s="35">
        <f>SUM($D$39:$D$44)</f>
        <v>10276399</v>
      </c>
      <c r="E45" s="31">
        <f>SUM($E$39:$E$44)</f>
        <v>38764.232314689994</v>
      </c>
      <c r="F45" s="31">
        <f>SUM($F$39:$F$44)</f>
        <v>20058.392077549997</v>
      </c>
      <c r="G45" s="31">
        <f>SUM($G$39:$G$44)</f>
        <v>18705.84023714</v>
      </c>
      <c r="H45" s="31">
        <f>SUM($H$39:$H$44)</f>
        <v>438114.38591949</v>
      </c>
      <c r="I45" s="31">
        <f>SUM($I$39:$I$44)</f>
        <v>433340.34910543</v>
      </c>
      <c r="J45" s="35">
        <f>SUM($J$39:$J$44)</f>
        <v>6</v>
      </c>
      <c r="K45" s="31">
        <f>SUM($K$39:$K$44)</f>
        <v>79.7202</v>
      </c>
    </row>
    <row r="46" spans="1:11" ht="15">
      <c r="A46" s="29"/>
      <c r="B46" s="5" t="s">
        <v>45</v>
      </c>
      <c r="C46" s="36"/>
      <c r="D46" s="36"/>
      <c r="E46" s="32"/>
      <c r="F46" s="32"/>
      <c r="G46" s="32"/>
      <c r="H46" s="32"/>
      <c r="I46" s="32"/>
      <c r="J46" s="36"/>
      <c r="K46" s="32"/>
    </row>
    <row r="47" spans="1:11" ht="15.75">
      <c r="A47" s="2" t="s">
        <v>70</v>
      </c>
      <c r="B47" s="3" t="s">
        <v>71</v>
      </c>
      <c r="C47" s="36"/>
      <c r="D47" s="36"/>
      <c r="E47" s="32"/>
      <c r="F47" s="32"/>
      <c r="G47" s="32"/>
      <c r="H47" s="32"/>
      <c r="I47" s="32"/>
      <c r="J47" s="36"/>
      <c r="K47" s="32"/>
    </row>
    <row r="48" spans="1:11" s="42" customFormat="1" ht="15">
      <c r="A48" s="38" t="s">
        <v>13</v>
      </c>
      <c r="B48" s="39" t="s">
        <v>72</v>
      </c>
      <c r="C48" s="40">
        <v>25</v>
      </c>
      <c r="D48" s="40">
        <v>2642849</v>
      </c>
      <c r="E48" s="41">
        <v>193.34142731</v>
      </c>
      <c r="F48" s="41">
        <v>176.08631207</v>
      </c>
      <c r="G48" s="41">
        <v>17.25511524</v>
      </c>
      <c r="H48" s="41">
        <v>15697.9927425</v>
      </c>
      <c r="I48" s="41">
        <v>15328.902961</v>
      </c>
      <c r="J48" s="40">
        <v>0</v>
      </c>
      <c r="K48" s="41">
        <v>0</v>
      </c>
    </row>
    <row r="49" spans="1:11" s="42" customFormat="1" ht="15">
      <c r="A49" s="38" t="s">
        <v>15</v>
      </c>
      <c r="B49" s="39" t="s">
        <v>73</v>
      </c>
      <c r="C49" s="40">
        <v>10</v>
      </c>
      <c r="D49" s="40">
        <v>2881269</v>
      </c>
      <c r="E49" s="41">
        <v>79.41184191</v>
      </c>
      <c r="F49" s="41">
        <v>67.00088846</v>
      </c>
      <c r="G49" s="41">
        <v>12.41095345</v>
      </c>
      <c r="H49" s="41">
        <v>12519.14809439</v>
      </c>
      <c r="I49" s="41">
        <v>12262.86561909</v>
      </c>
      <c r="J49" s="40">
        <v>0</v>
      </c>
      <c r="K49" s="41">
        <v>0</v>
      </c>
    </row>
    <row r="50" spans="1:11" ht="15">
      <c r="A50" s="6" t="s">
        <v>45</v>
      </c>
      <c r="B50" s="6" t="s">
        <v>74</v>
      </c>
      <c r="C50" s="35">
        <f>SUM($C$48:$C$49)</f>
        <v>35</v>
      </c>
      <c r="D50" s="35">
        <f>SUM($D$48:$D$49)</f>
        <v>5524118</v>
      </c>
      <c r="E50" s="31">
        <f>SUM($E$48:$E$49)</f>
        <v>272.75326922</v>
      </c>
      <c r="F50" s="31">
        <f>SUM($F$48:$F$49)</f>
        <v>243.08720053</v>
      </c>
      <c r="G50" s="31">
        <f>SUM($G$48:$G$49)</f>
        <v>29.666068689999996</v>
      </c>
      <c r="H50" s="31">
        <f>SUM($H$48:$H$49)</f>
        <v>28217.14083689</v>
      </c>
      <c r="I50" s="31">
        <f>SUM($I$48:$I$49)</f>
        <v>27591.76858009</v>
      </c>
      <c r="J50" s="35">
        <f>SUM($J$48:$J$49)</f>
        <v>0</v>
      </c>
      <c r="K50" s="31">
        <f>SUM($K$48:$K$49)</f>
        <v>0</v>
      </c>
    </row>
    <row r="51" spans="1:11" ht="15">
      <c r="A51" s="29"/>
      <c r="B51" s="5" t="s">
        <v>45</v>
      </c>
      <c r="C51" s="36"/>
      <c r="D51" s="36"/>
      <c r="E51" s="32"/>
      <c r="F51" s="32"/>
      <c r="G51" s="32"/>
      <c r="H51" s="32"/>
      <c r="I51" s="32"/>
      <c r="J51" s="36"/>
      <c r="K51" s="32"/>
    </row>
    <row r="52" spans="1:11" ht="15.75">
      <c r="A52" s="2" t="s">
        <v>75</v>
      </c>
      <c r="B52" s="3" t="s">
        <v>76</v>
      </c>
      <c r="C52" s="36"/>
      <c r="D52" s="36"/>
      <c r="E52" s="32"/>
      <c r="F52" s="32"/>
      <c r="G52" s="32"/>
      <c r="H52" s="32"/>
      <c r="I52" s="32"/>
      <c r="J52" s="36"/>
      <c r="K52" s="32"/>
    </row>
    <row r="53" spans="1:11" s="42" customFormat="1" ht="15">
      <c r="A53" s="38" t="s">
        <v>13</v>
      </c>
      <c r="B53" s="39" t="s">
        <v>77</v>
      </c>
      <c r="C53" s="40">
        <v>51</v>
      </c>
      <c r="D53" s="40">
        <v>1530663</v>
      </c>
      <c r="E53" s="41">
        <v>3016.5068564</v>
      </c>
      <c r="F53" s="41">
        <v>1082.1259054</v>
      </c>
      <c r="G53" s="41">
        <v>1934.380951</v>
      </c>
      <c r="H53" s="41">
        <v>30050.65448515</v>
      </c>
      <c r="I53" s="41">
        <v>28093.41063931</v>
      </c>
      <c r="J53" s="40">
        <v>0</v>
      </c>
      <c r="K53" s="41">
        <v>0</v>
      </c>
    </row>
    <row r="54" spans="1:11" s="42" customFormat="1" ht="15">
      <c r="A54" s="38" t="s">
        <v>15</v>
      </c>
      <c r="B54" s="39" t="s">
        <v>78</v>
      </c>
      <c r="C54" s="40">
        <v>11</v>
      </c>
      <c r="D54" s="40">
        <v>2146745</v>
      </c>
      <c r="E54" s="41">
        <v>265.08173865</v>
      </c>
      <c r="F54" s="41">
        <v>241.15841979</v>
      </c>
      <c r="G54" s="41">
        <v>23.92331886</v>
      </c>
      <c r="H54" s="41">
        <v>16349.81550561</v>
      </c>
      <c r="I54" s="41">
        <v>16348.49982162</v>
      </c>
      <c r="J54" s="40">
        <v>0</v>
      </c>
      <c r="K54" s="41">
        <v>0</v>
      </c>
    </row>
    <row r="55" spans="1:11" s="42" customFormat="1" ht="15">
      <c r="A55" s="38" t="s">
        <v>17</v>
      </c>
      <c r="B55" s="39" t="s">
        <v>79</v>
      </c>
      <c r="C55" s="40">
        <v>101</v>
      </c>
      <c r="D55" s="40">
        <v>6304648</v>
      </c>
      <c r="E55" s="41">
        <v>11714.59497086</v>
      </c>
      <c r="F55" s="41">
        <v>3166.46535524</v>
      </c>
      <c r="G55" s="41">
        <v>8548.12961562</v>
      </c>
      <c r="H55" s="41">
        <v>344292.22034675</v>
      </c>
      <c r="I55" s="41">
        <v>328690.14018491</v>
      </c>
      <c r="J55" s="40">
        <v>0</v>
      </c>
      <c r="K55" s="41">
        <v>0</v>
      </c>
    </row>
    <row r="56" spans="1:11" s="42" customFormat="1" ht="15">
      <c r="A56" s="38" t="s">
        <v>19</v>
      </c>
      <c r="B56" s="39" t="s">
        <v>80</v>
      </c>
      <c r="C56" s="40">
        <v>38</v>
      </c>
      <c r="D56" s="40">
        <v>1032517</v>
      </c>
      <c r="E56" s="41">
        <v>1396.91674286</v>
      </c>
      <c r="F56" s="41">
        <v>311.63388772</v>
      </c>
      <c r="G56" s="41">
        <v>1085.28285514</v>
      </c>
      <c r="H56" s="41">
        <v>21441.18957026</v>
      </c>
      <c r="I56" s="41">
        <v>20804.14557202</v>
      </c>
      <c r="J56" s="40">
        <v>0</v>
      </c>
      <c r="K56" s="41">
        <v>0</v>
      </c>
    </row>
    <row r="57" spans="1:11" ht="15">
      <c r="A57" s="6" t="s">
        <v>45</v>
      </c>
      <c r="B57" s="6" t="s">
        <v>81</v>
      </c>
      <c r="C57" s="35">
        <f>SUM($C$53:$C$56)</f>
        <v>201</v>
      </c>
      <c r="D57" s="35">
        <f>SUM($D$53:$D$56)</f>
        <v>11014573</v>
      </c>
      <c r="E57" s="31">
        <f>SUM($E$53:$E$56)</f>
        <v>16393.10030877</v>
      </c>
      <c r="F57" s="31">
        <f>SUM($F$53:$F$56)</f>
        <v>4801.3835681499995</v>
      </c>
      <c r="G57" s="31">
        <f>SUM($G$53:$G$56)</f>
        <v>11591.71674062</v>
      </c>
      <c r="H57" s="31">
        <f>SUM($H$53:$H$56)</f>
        <v>412133.87990776997</v>
      </c>
      <c r="I57" s="31">
        <f>SUM($I$53:$I$56)</f>
        <v>393936.19621786</v>
      </c>
      <c r="J57" s="35">
        <f>SUM($J$53:$J$56)</f>
        <v>0</v>
      </c>
      <c r="K57" s="31">
        <f>SUM($K$53:$K$56)</f>
        <v>0</v>
      </c>
    </row>
    <row r="58" spans="1:11" ht="15">
      <c r="A58" s="29"/>
      <c r="B58" s="5" t="s">
        <v>45</v>
      </c>
      <c r="C58" s="36"/>
      <c r="D58" s="36"/>
      <c r="E58" s="32"/>
      <c r="F58" s="32"/>
      <c r="G58" s="32"/>
      <c r="H58" s="32"/>
      <c r="I58" s="32"/>
      <c r="J58" s="36"/>
      <c r="K58" s="32"/>
    </row>
    <row r="59" spans="1:11" ht="15">
      <c r="A59" s="7" t="s">
        <v>45</v>
      </c>
      <c r="B59" s="7" t="s">
        <v>82</v>
      </c>
      <c r="C59" s="37">
        <f>SUM($C$6:$C$21)+SUM($C$25:$C$35)+SUM($C$39:$C$44)+SUM($C$48:$C$49)+SUM($C$53:$C$56)</f>
        <v>1054</v>
      </c>
      <c r="D59" s="37">
        <f>SUM($D$6:$D$21)+SUM($D$25:$D$35)+SUM($D$39:$D$44)+SUM($D$48:$D$49)+SUM($D$53:$D$56)</f>
        <v>107544526</v>
      </c>
      <c r="E59" s="33">
        <f>SUM($E$6:$E$21)+SUM($E$25:$E$35)+SUM($E$39:$E$44)+SUM($E$48:$E$49)+SUM($E$53:$E$56)</f>
        <v>768164.3933085199</v>
      </c>
      <c r="F59" s="33">
        <f>SUM($F$6:$F$21)+SUM($F$25:$F$35)+SUM($F$39:$F$44)+SUM($F$48:$F$49)+SUM($F$53:$F$56)</f>
        <v>728096.0524418498</v>
      </c>
      <c r="G59" s="33">
        <f>SUM($G$6:$G$21)+SUM($G$25:$G$35)+SUM($G$39:$G$44)+SUM($G$48:$G$49)+SUM($G$53:$G$56)</f>
        <v>40068.34086667001</v>
      </c>
      <c r="H59" s="33">
        <f>SUM($H$6:$H$21)+SUM($H$25:$H$35)+SUM($H$39:$H$44)+SUM($H$48:$H$49)+SUM($H$53:$H$56)</f>
        <v>3586298.86595379</v>
      </c>
      <c r="I59" s="33">
        <f>SUM($I$6:$I$21)+SUM($I$25:$I$35)+SUM($I$39:$I$44)+SUM($I$48:$I$49)+SUM($I$53:$I$56)</f>
        <v>3532466.4986114497</v>
      </c>
      <c r="J59" s="37">
        <f>SUM($J$6:$J$21)+SUM($J$25:$J$35)+SUM($J$39:$J$44)+SUM($J$48:$J$49)+SUM($J$53:$J$56)</f>
        <v>26</v>
      </c>
      <c r="K59" s="33">
        <f>SUM($K$6:$K$21)+SUM($K$25:$K$35)+SUM($K$39:$K$44)+SUM($K$48:$K$49)+SUM($K$53:$K$56)</f>
        <v>806.3584999999999</v>
      </c>
    </row>
    <row r="60" spans="1:11" ht="15">
      <c r="A60" s="29"/>
      <c r="B60" s="5" t="s">
        <v>45</v>
      </c>
      <c r="C60" s="36"/>
      <c r="D60" s="36"/>
      <c r="E60" s="32"/>
      <c r="F60" s="32"/>
      <c r="G60" s="32"/>
      <c r="H60" s="32"/>
      <c r="I60" s="32"/>
      <c r="J60" s="36"/>
      <c r="K60" s="32"/>
    </row>
    <row r="61" spans="1:11" ht="15.75">
      <c r="A61" s="2" t="s">
        <v>83</v>
      </c>
      <c r="B61" s="3" t="s">
        <v>84</v>
      </c>
      <c r="C61" s="36"/>
      <c r="D61" s="36"/>
      <c r="E61" s="32"/>
      <c r="F61" s="32"/>
      <c r="G61" s="32"/>
      <c r="H61" s="32"/>
      <c r="I61" s="32"/>
      <c r="J61" s="36"/>
      <c r="K61" s="32"/>
    </row>
    <row r="62" spans="1:11" ht="15.75">
      <c r="A62" s="2" t="s">
        <v>11</v>
      </c>
      <c r="B62" s="3" t="s">
        <v>12</v>
      </c>
      <c r="C62" s="36"/>
      <c r="D62" s="36"/>
      <c r="E62" s="32"/>
      <c r="F62" s="32"/>
      <c r="G62" s="32"/>
      <c r="H62" s="32"/>
      <c r="I62" s="32"/>
      <c r="J62" s="36"/>
      <c r="K62" s="32"/>
    </row>
    <row r="63" spans="1:11" s="42" customFormat="1" ht="15">
      <c r="A63" s="38" t="s">
        <v>13</v>
      </c>
      <c r="B63" s="39" t="s">
        <v>132</v>
      </c>
      <c r="C63" s="40">
        <v>332</v>
      </c>
      <c r="D63" s="40">
        <v>227395</v>
      </c>
      <c r="E63" s="41">
        <v>913.6794318</v>
      </c>
      <c r="F63" s="41">
        <v>7393.23229918</v>
      </c>
      <c r="G63" s="41">
        <v>-6479.55286738</v>
      </c>
      <c r="H63" s="41">
        <v>53286.47164412</v>
      </c>
      <c r="I63" s="41">
        <v>57332.58884003</v>
      </c>
      <c r="J63" s="40">
        <v>0</v>
      </c>
      <c r="K63" s="41">
        <v>0</v>
      </c>
    </row>
    <row r="64" spans="1:11" s="42" customFormat="1" ht="15">
      <c r="A64" s="38" t="s">
        <v>15</v>
      </c>
      <c r="B64" s="39" t="s">
        <v>86</v>
      </c>
      <c r="C64" s="40">
        <v>14</v>
      </c>
      <c r="D64" s="40">
        <v>32901</v>
      </c>
      <c r="E64" s="41">
        <v>0</v>
      </c>
      <c r="F64" s="41">
        <v>0.09</v>
      </c>
      <c r="G64" s="41">
        <v>-0.09</v>
      </c>
      <c r="H64" s="41">
        <v>1702.9797614</v>
      </c>
      <c r="I64" s="41">
        <v>1687.5977682</v>
      </c>
      <c r="J64" s="40">
        <v>0</v>
      </c>
      <c r="K64" s="41">
        <v>0</v>
      </c>
    </row>
    <row r="65" spans="1:11" s="42" customFormat="1" ht="15">
      <c r="A65" s="38" t="s">
        <v>17</v>
      </c>
      <c r="B65" s="39" t="s">
        <v>87</v>
      </c>
      <c r="C65" s="40">
        <v>8</v>
      </c>
      <c r="D65" s="40">
        <v>80</v>
      </c>
      <c r="E65" s="41">
        <v>0</v>
      </c>
      <c r="F65" s="41">
        <v>0</v>
      </c>
      <c r="G65" s="41">
        <v>0</v>
      </c>
      <c r="H65" s="41">
        <v>2004.529896</v>
      </c>
      <c r="I65" s="41">
        <v>2001.091716</v>
      </c>
      <c r="J65" s="40">
        <v>0</v>
      </c>
      <c r="K65" s="41">
        <v>0</v>
      </c>
    </row>
    <row r="66" spans="1:11" s="42" customFormat="1" ht="15">
      <c r="A66" s="38" t="s">
        <v>19</v>
      </c>
      <c r="B66" s="39" t="s">
        <v>88</v>
      </c>
      <c r="C66" s="40">
        <v>1</v>
      </c>
      <c r="D66" s="40">
        <v>718</v>
      </c>
      <c r="E66" s="41">
        <v>0</v>
      </c>
      <c r="F66" s="41">
        <v>0</v>
      </c>
      <c r="G66" s="41">
        <v>0</v>
      </c>
      <c r="H66" s="41">
        <v>60.17</v>
      </c>
      <c r="I66" s="41">
        <v>59.8</v>
      </c>
      <c r="J66" s="40">
        <v>0</v>
      </c>
      <c r="K66" s="41">
        <v>0</v>
      </c>
    </row>
    <row r="67" spans="1:11" ht="15">
      <c r="A67" s="6" t="s">
        <v>45</v>
      </c>
      <c r="B67" s="6" t="s">
        <v>89</v>
      </c>
      <c r="C67" s="35">
        <f>SUM($C$63:$C$66)</f>
        <v>355</v>
      </c>
      <c r="D67" s="35">
        <f>SUM($D$63:$D$66)</f>
        <v>261094</v>
      </c>
      <c r="E67" s="31">
        <f>SUM($E$63:$E$66)</f>
        <v>913.6794318</v>
      </c>
      <c r="F67" s="31">
        <f>SUM($F$63:$F$66)</f>
        <v>7393.32229918</v>
      </c>
      <c r="G67" s="31">
        <f>SUM($G$63:$G$66)</f>
        <v>-6479.64286738</v>
      </c>
      <c r="H67" s="31">
        <f>SUM($H$63:$H$66)</f>
        <v>57054.151301519996</v>
      </c>
      <c r="I67" s="31">
        <f>SUM($I$63:$I$66)</f>
        <v>61081.07832423001</v>
      </c>
      <c r="J67" s="35">
        <f>SUM($J$63:$J$66)</f>
        <v>0</v>
      </c>
      <c r="K67" s="31">
        <f>SUM($K$63:$K$66)</f>
        <v>0</v>
      </c>
    </row>
    <row r="68" spans="1:11" ht="15">
      <c r="A68" s="29"/>
      <c r="B68" s="5" t="s">
        <v>45</v>
      </c>
      <c r="C68" s="36"/>
      <c r="D68" s="36"/>
      <c r="E68" s="32"/>
      <c r="F68" s="32"/>
      <c r="G68" s="32"/>
      <c r="H68" s="32"/>
      <c r="I68" s="32"/>
      <c r="J68" s="36"/>
      <c r="K68" s="32"/>
    </row>
    <row r="69" spans="1:11" ht="15.75">
      <c r="A69" s="2" t="s">
        <v>47</v>
      </c>
      <c r="B69" s="3" t="s">
        <v>48</v>
      </c>
      <c r="C69" s="36"/>
      <c r="D69" s="36"/>
      <c r="E69" s="32"/>
      <c r="F69" s="32"/>
      <c r="G69" s="32"/>
      <c r="H69" s="32"/>
      <c r="I69" s="32"/>
      <c r="J69" s="36"/>
      <c r="K69" s="32"/>
    </row>
    <row r="70" spans="1:11" s="42" customFormat="1" ht="15">
      <c r="A70" s="38" t="s">
        <v>13</v>
      </c>
      <c r="B70" s="39" t="s">
        <v>58</v>
      </c>
      <c r="C70" s="40">
        <v>25</v>
      </c>
      <c r="D70" s="40">
        <v>398892</v>
      </c>
      <c r="E70" s="41">
        <v>0</v>
      </c>
      <c r="F70" s="41">
        <v>202.94427529</v>
      </c>
      <c r="G70" s="41">
        <v>-202.94427529</v>
      </c>
      <c r="H70" s="41">
        <v>4897.0023587</v>
      </c>
      <c r="I70" s="41">
        <v>4839.5375862</v>
      </c>
      <c r="J70" s="40">
        <v>0</v>
      </c>
      <c r="K70" s="41">
        <v>0</v>
      </c>
    </row>
    <row r="71" spans="1:11" s="42" customFormat="1" ht="15">
      <c r="A71" s="38" t="s">
        <v>15</v>
      </c>
      <c r="B71" s="39" t="s">
        <v>90</v>
      </c>
      <c r="C71" s="40">
        <v>33</v>
      </c>
      <c r="D71" s="40">
        <v>345456</v>
      </c>
      <c r="E71" s="41">
        <v>0</v>
      </c>
      <c r="F71" s="41">
        <v>406.94396335</v>
      </c>
      <c r="G71" s="41">
        <v>-406.94396335</v>
      </c>
      <c r="H71" s="41">
        <v>11077.37996049</v>
      </c>
      <c r="I71" s="41">
        <v>10937.12106776</v>
      </c>
      <c r="J71" s="40">
        <v>0</v>
      </c>
      <c r="K71" s="41">
        <v>0</v>
      </c>
    </row>
    <row r="72" spans="1:11" ht="15">
      <c r="A72" s="6" t="s">
        <v>45</v>
      </c>
      <c r="B72" s="6" t="s">
        <v>91</v>
      </c>
      <c r="C72" s="35">
        <f>SUM($C$70:$C$71)</f>
        <v>58</v>
      </c>
      <c r="D72" s="35">
        <f>SUM($D$70:$D$71)</f>
        <v>744348</v>
      </c>
      <c r="E72" s="31">
        <f>SUM($E$70:$E$71)</f>
        <v>0</v>
      </c>
      <c r="F72" s="31">
        <f>SUM($F$70:$F$71)</f>
        <v>609.88823864</v>
      </c>
      <c r="G72" s="31">
        <f>SUM($G$70:$G$71)</f>
        <v>-609.88823864</v>
      </c>
      <c r="H72" s="31">
        <f>SUM($H$70:$H$71)</f>
        <v>15974.38231919</v>
      </c>
      <c r="I72" s="31">
        <f>SUM($I$70:$I$71)</f>
        <v>15776.65865396</v>
      </c>
      <c r="J72" s="35">
        <f>SUM($J$70:$J$71)</f>
        <v>0</v>
      </c>
      <c r="K72" s="31">
        <f>SUM($K$70:$K$71)</f>
        <v>0</v>
      </c>
    </row>
    <row r="73" spans="1:11" ht="15">
      <c r="A73" s="29"/>
      <c r="B73" s="4" t="s">
        <v>45</v>
      </c>
      <c r="C73" s="36"/>
      <c r="D73" s="36"/>
      <c r="E73" s="32"/>
      <c r="F73" s="32"/>
      <c r="G73" s="32"/>
      <c r="H73" s="32"/>
      <c r="I73" s="32"/>
      <c r="J73" s="36"/>
      <c r="K73" s="32"/>
    </row>
    <row r="74" spans="1:11" s="42" customFormat="1" ht="15">
      <c r="A74" s="38" t="s">
        <v>61</v>
      </c>
      <c r="B74" s="39" t="s">
        <v>76</v>
      </c>
      <c r="C74" s="40">
        <v>0</v>
      </c>
      <c r="D74" s="40">
        <v>0</v>
      </c>
      <c r="E74" s="41">
        <v>0</v>
      </c>
      <c r="F74" s="41">
        <v>0</v>
      </c>
      <c r="G74" s="41">
        <v>0</v>
      </c>
      <c r="H74" s="41">
        <v>0</v>
      </c>
      <c r="I74" s="41">
        <v>0</v>
      </c>
      <c r="J74" s="40">
        <v>0</v>
      </c>
      <c r="K74" s="41">
        <v>0</v>
      </c>
    </row>
    <row r="75" spans="1:11" ht="15">
      <c r="A75" s="29"/>
      <c r="B75" s="29"/>
      <c r="C75" s="36"/>
      <c r="D75" s="36"/>
      <c r="E75" s="32"/>
      <c r="F75" s="32"/>
      <c r="G75" s="32"/>
      <c r="H75" s="32"/>
      <c r="I75" s="32"/>
      <c r="J75" s="36"/>
      <c r="K75" s="32"/>
    </row>
    <row r="76" spans="1:11" ht="15">
      <c r="A76" s="7" t="s">
        <v>45</v>
      </c>
      <c r="B76" s="7" t="s">
        <v>92</v>
      </c>
      <c r="C76" s="37">
        <f>SUM($C$63:$C$66)+SUM($C$70:$C$71)+SUM($C$74:$C$74)</f>
        <v>413</v>
      </c>
      <c r="D76" s="37">
        <f>SUM($D$63:$D$66)+SUM($D$70:$D$71)+SUM($D$74:$D$74)</f>
        <v>1005442</v>
      </c>
      <c r="E76" s="33">
        <f>SUM($E$63:$E$66)+SUM($E$70:$E$71)+SUM($E$74:$E$74)</f>
        <v>913.6794318</v>
      </c>
      <c r="F76" s="33">
        <f>SUM($F$63:$F$66)+SUM($F$70:$F$71)+SUM($F$74:$F$74)</f>
        <v>8003.21053782</v>
      </c>
      <c r="G76" s="33">
        <f>SUM($G$63:$G$66)+SUM($G$70:$G$71)+SUM($G$74:$G$74)</f>
        <v>-7089.53110602</v>
      </c>
      <c r="H76" s="33">
        <f>SUM($H$63:$H$66)+SUM($H$70:$H$71)+SUM($H$74:$H$74)</f>
        <v>73028.53362070999</v>
      </c>
      <c r="I76" s="33">
        <f>SUM($I$63:$I$66)+SUM($I$70:$I$71)+SUM($I$74:$I$74)</f>
        <v>76857.73697819</v>
      </c>
      <c r="J76" s="37">
        <f>SUM($J$63:$J$66)+SUM($J$70:$J$71)+SUM($J$74:$J$74)</f>
        <v>0</v>
      </c>
      <c r="K76" s="33">
        <f>SUM($K$63:$K$66)+SUM($K$70:$K$71)+SUM($K$74:$K$74)</f>
        <v>0</v>
      </c>
    </row>
    <row r="77" spans="1:11" ht="15">
      <c r="A77" s="29"/>
      <c r="B77" s="5" t="s">
        <v>45</v>
      </c>
      <c r="C77" s="36"/>
      <c r="D77" s="36"/>
      <c r="E77" s="32"/>
      <c r="F77" s="32"/>
      <c r="G77" s="32"/>
      <c r="H77" s="32"/>
      <c r="I77" s="32"/>
      <c r="J77" s="36"/>
      <c r="K77" s="32"/>
    </row>
    <row r="78" spans="1:11" ht="15.75">
      <c r="A78" s="2" t="s">
        <v>93</v>
      </c>
      <c r="B78" s="3" t="s">
        <v>94</v>
      </c>
      <c r="C78" s="36"/>
      <c r="D78" s="36"/>
      <c r="E78" s="32"/>
      <c r="F78" s="32"/>
      <c r="G78" s="32"/>
      <c r="H78" s="32"/>
      <c r="I78" s="32"/>
      <c r="J78" s="36"/>
      <c r="K78" s="32"/>
    </row>
    <row r="79" spans="1:11" s="42" customFormat="1" ht="15">
      <c r="A79" s="38" t="s">
        <v>11</v>
      </c>
      <c r="B79" s="39" t="s">
        <v>12</v>
      </c>
      <c r="C79" s="40">
        <v>21</v>
      </c>
      <c r="D79" s="40">
        <v>3294</v>
      </c>
      <c r="E79" s="41">
        <v>0.0232</v>
      </c>
      <c r="F79" s="41">
        <v>2.6274</v>
      </c>
      <c r="G79" s="41">
        <v>-2.6042</v>
      </c>
      <c r="H79" s="41">
        <v>117.6362</v>
      </c>
      <c r="I79" s="41">
        <v>146.4898</v>
      </c>
      <c r="J79" s="40">
        <v>0</v>
      </c>
      <c r="K79" s="41">
        <v>0</v>
      </c>
    </row>
    <row r="80" spans="1:11" s="42" customFormat="1" ht="15">
      <c r="A80" s="44"/>
      <c r="B80" s="44"/>
      <c r="C80" s="45"/>
      <c r="D80" s="45"/>
      <c r="E80" s="46"/>
      <c r="F80" s="46"/>
      <c r="G80" s="46"/>
      <c r="H80" s="46"/>
      <c r="I80" s="46"/>
      <c r="J80" s="45"/>
      <c r="K80" s="46"/>
    </row>
    <row r="81" spans="1:11" s="42" customFormat="1" ht="15">
      <c r="A81" s="38" t="s">
        <v>47</v>
      </c>
      <c r="B81" s="39" t="s">
        <v>48</v>
      </c>
      <c r="C81" s="40">
        <v>0</v>
      </c>
      <c r="D81" s="40">
        <v>0</v>
      </c>
      <c r="E81" s="41">
        <v>0</v>
      </c>
      <c r="F81" s="41">
        <v>0</v>
      </c>
      <c r="G81" s="41">
        <v>0</v>
      </c>
      <c r="H81" s="41">
        <v>0</v>
      </c>
      <c r="I81" s="41">
        <v>0</v>
      </c>
      <c r="J81" s="40">
        <v>0</v>
      </c>
      <c r="K81" s="41">
        <v>0</v>
      </c>
    </row>
    <row r="82" spans="1:11" s="42" customFormat="1" ht="15">
      <c r="A82" s="44"/>
      <c r="B82" s="44"/>
      <c r="C82" s="45"/>
      <c r="D82" s="45"/>
      <c r="E82" s="46"/>
      <c r="F82" s="46"/>
      <c r="G82" s="46"/>
      <c r="H82" s="46"/>
      <c r="I82" s="46"/>
      <c r="J82" s="45"/>
      <c r="K82" s="46"/>
    </row>
    <row r="83" spans="1:11" s="42" customFormat="1" ht="15">
      <c r="A83" s="38" t="s">
        <v>61</v>
      </c>
      <c r="B83" s="39" t="s">
        <v>76</v>
      </c>
      <c r="C83" s="40">
        <v>0</v>
      </c>
      <c r="D83" s="40">
        <v>0</v>
      </c>
      <c r="E83" s="41">
        <v>0</v>
      </c>
      <c r="F83" s="41">
        <v>0</v>
      </c>
      <c r="G83" s="41">
        <v>0</v>
      </c>
      <c r="H83" s="41">
        <v>0</v>
      </c>
      <c r="I83" s="41">
        <v>0</v>
      </c>
      <c r="J83" s="40">
        <v>0</v>
      </c>
      <c r="K83" s="41">
        <v>0</v>
      </c>
    </row>
    <row r="84" spans="1:11" ht="15">
      <c r="A84" s="29"/>
      <c r="B84" s="29"/>
      <c r="C84" s="36"/>
      <c r="D84" s="36"/>
      <c r="E84" s="32"/>
      <c r="F84" s="32"/>
      <c r="G84" s="32"/>
      <c r="H84" s="32"/>
      <c r="I84" s="32"/>
      <c r="J84" s="36"/>
      <c r="K84" s="32"/>
    </row>
    <row r="85" spans="1:11" ht="15">
      <c r="A85" s="7" t="s">
        <v>45</v>
      </c>
      <c r="B85" s="7" t="s">
        <v>95</v>
      </c>
      <c r="C85" s="37">
        <f>SUM($C$79:$C$83)</f>
        <v>21</v>
      </c>
      <c r="D85" s="37">
        <f>SUM($D$79:$D$83)</f>
        <v>3294</v>
      </c>
      <c r="E85" s="33">
        <f>SUM($E$79:$E$83)</f>
        <v>0.0232</v>
      </c>
      <c r="F85" s="33">
        <f>SUM($F$79:$F$83)</f>
        <v>2.6274</v>
      </c>
      <c r="G85" s="33">
        <f>SUM($G$79:$G$83)</f>
        <v>-2.6042</v>
      </c>
      <c r="H85" s="33">
        <f>SUM($H$79:$H$83)</f>
        <v>117.6362</v>
      </c>
      <c r="I85" s="33">
        <f>SUM($I$79:$I$83)</f>
        <v>146.4898</v>
      </c>
      <c r="J85" s="37">
        <f>SUM($J$79:$J$83)</f>
        <v>0</v>
      </c>
      <c r="K85" s="33">
        <f>SUM($K$79:$K$83)</f>
        <v>0</v>
      </c>
    </row>
    <row r="86" spans="1:11" ht="15">
      <c r="A86" s="29"/>
      <c r="B86" s="4" t="s">
        <v>45</v>
      </c>
      <c r="C86" s="36"/>
      <c r="D86" s="36"/>
      <c r="E86" s="32"/>
      <c r="F86" s="32"/>
      <c r="G86" s="32"/>
      <c r="H86" s="32"/>
      <c r="I86" s="32"/>
      <c r="J86" s="36"/>
      <c r="K86" s="32"/>
    </row>
    <row r="87" spans="1:11" ht="15">
      <c r="A87" s="7" t="s">
        <v>45</v>
      </c>
      <c r="B87" s="7" t="s">
        <v>96</v>
      </c>
      <c r="C87" s="37">
        <f>SUM($C$59:$C$59)+SUM($C$76:$C$76)+SUM($C$85:$C$85)</f>
        <v>1488</v>
      </c>
      <c r="D87" s="37">
        <f>SUM($D$59:$D$59)+SUM($D$76:$D$76)+SUM($D$85:$D$85)</f>
        <v>108553262</v>
      </c>
      <c r="E87" s="33">
        <f>SUM($E$59:$E$59)+SUM($E$76:$E$76)+SUM($E$85:$E$85)</f>
        <v>769078.0959403199</v>
      </c>
      <c r="F87" s="33">
        <f>SUM($F$59:$F$59)+SUM($F$76:$F$76)+SUM($F$85:$F$85)</f>
        <v>736101.8903796698</v>
      </c>
      <c r="G87" s="33">
        <f>SUM($G$59:$G$59)+SUM($G$76:$G$76)+SUM($G$85:$G$85)</f>
        <v>32976.20556065001</v>
      </c>
      <c r="H87" s="33">
        <f>SUM($H$59:$H$59)+SUM($H$76:$H$76)+SUM($H$85:$H$85)</f>
        <v>3659445.0357745</v>
      </c>
      <c r="I87" s="33">
        <f>SUM($I$59:$I$59)+SUM($I$76:$I$76)+SUM($I$85:$I$85)</f>
        <v>3609470.72538964</v>
      </c>
      <c r="J87" s="37">
        <f>SUM($J$59:$J$59)+SUM($J$76:$J$76)+SUM($J$85:$J$85)</f>
        <v>26</v>
      </c>
      <c r="K87" s="33">
        <f>SUM($K$59:$K$59)+SUM($K$76:$K$76)+SUM($K$85:$K$85)</f>
        <v>806.3584999999999</v>
      </c>
    </row>
    <row r="88" spans="1:11" ht="15">
      <c r="A88" s="29"/>
      <c r="B88" s="4" t="s">
        <v>45</v>
      </c>
      <c r="C88" s="36"/>
      <c r="D88" s="36"/>
      <c r="E88" s="32"/>
      <c r="F88" s="32"/>
      <c r="G88" s="32"/>
      <c r="H88" s="32"/>
      <c r="I88" s="32"/>
      <c r="J88" s="36"/>
      <c r="K88" s="36"/>
    </row>
    <row r="89" spans="1:11" ht="15">
      <c r="A89" s="29"/>
      <c r="B89" s="47" t="s">
        <v>129</v>
      </c>
      <c r="C89" s="34">
        <v>57</v>
      </c>
      <c r="D89" s="34">
        <v>1425304</v>
      </c>
      <c r="E89" s="30">
        <v>1740.41168776</v>
      </c>
      <c r="F89" s="30">
        <v>542.39621353</v>
      </c>
      <c r="G89" s="30">
        <v>1198.01547423</v>
      </c>
      <c r="H89" s="30">
        <v>37506.54930438</v>
      </c>
      <c r="I89" s="30">
        <v>36555.26777039</v>
      </c>
      <c r="J89" s="34">
        <v>0</v>
      </c>
      <c r="K89" s="34">
        <v>0</v>
      </c>
    </row>
    <row r="90" spans="1:11" ht="15">
      <c r="A90" s="42"/>
      <c r="B90" s="42"/>
      <c r="C90" s="42"/>
      <c r="D90" s="42"/>
      <c r="E90" s="42"/>
      <c r="F90" s="42"/>
      <c r="G90" s="42"/>
      <c r="H90" s="42"/>
      <c r="I90" s="42"/>
      <c r="J90" s="48" t="s">
        <v>131</v>
      </c>
      <c r="K90" s="42"/>
    </row>
    <row r="91" spans="1:11" ht="15">
      <c r="A91" s="49" t="s">
        <v>133</v>
      </c>
      <c r="B91" s="55" t="s">
        <v>130</v>
      </c>
      <c r="C91" s="55"/>
      <c r="D91" s="55"/>
      <c r="E91" s="55"/>
      <c r="F91" s="55"/>
      <c r="G91" s="55"/>
      <c r="H91" s="55"/>
      <c r="I91" s="55"/>
      <c r="J91" s="55"/>
      <c r="K91" s="55"/>
    </row>
    <row r="92" spans="1:11" ht="47.25" customHeight="1">
      <c r="A92" s="50"/>
      <c r="B92" s="56" t="s">
        <v>134</v>
      </c>
      <c r="C92" s="56"/>
      <c r="D92" s="56"/>
      <c r="E92" s="56"/>
      <c r="F92" s="56"/>
      <c r="G92" s="56"/>
      <c r="H92" s="56"/>
      <c r="I92" s="56"/>
      <c r="J92" s="56"/>
      <c r="K92" s="56"/>
    </row>
  </sheetData>
  <mergeCells count="4">
    <mergeCell ref="A1:K1"/>
    <mergeCell ref="A2:K2"/>
    <mergeCell ref="B91:K91"/>
    <mergeCell ref="B92:K9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45" r:id="rId4"/>
  <drawing r:id="rId3"/>
  <legacyDrawing r:id="rId2"/>
  <oleObjects>
    <mc:AlternateContent xmlns:mc="http://schemas.openxmlformats.org/markup-compatibility/2006">
      <mc:Choice Requires="x14">
        <oleObject progId="Word.Picture.8" shapeId="1025" r:id="rId1">
          <objectPr r:id="rId5">
            <anchor>
              <from>
                <xdr:col>4</xdr:col>
                <xdr:colOff>828675</xdr:colOff>
                <xdr:row>0</xdr:row>
                <xdr:rowOff>66675</xdr:rowOff>
              </from>
              <to>
                <xdr:col>5</xdr:col>
                <xdr:colOff>238125</xdr:colOff>
                <xdr:row>0</xdr:row>
                <xdr:rowOff>561975</xdr:rowOff>
              </to>
            </anchor>
          </objectPr>
        </oleObject>
      </mc:Choice>
      <mc:Fallback>
        <oleObject progId="Word.Picture.8" shapeId="1025" r:id="rId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96B0-6CBC-4887-BA14-96CC20A3FAE4}">
  <sheetPr>
    <pageSetUpPr fitToPage="1"/>
  </sheetPr>
  <dimension ref="A5:I48"/>
  <sheetViews>
    <sheetView workbookViewId="0" topLeftCell="A1">
      <selection activeCell="A5" sqref="A5"/>
    </sheetView>
  </sheetViews>
  <sheetFormatPr defaultColWidth="8.8515625" defaultRowHeight="15"/>
  <cols>
    <col min="1" max="1" width="39.57421875" style="0" customWidth="1"/>
    <col min="2" max="2" width="10.7109375" style="0" customWidth="1"/>
    <col min="3" max="4" width="11.57421875" style="0" customWidth="1"/>
    <col min="5" max="5" width="11.28125" style="0" customWidth="1"/>
    <col min="6" max="6" width="10.57421875" style="0" customWidth="1"/>
    <col min="7" max="7" width="12.28125" style="0" customWidth="1"/>
    <col min="9" max="9" width="17.28125" style="0" customWidth="1"/>
  </cols>
  <sheetData>
    <row r="5" ht="15">
      <c r="A5" s="8" t="s">
        <v>100</v>
      </c>
    </row>
    <row r="6" spans="1:6" ht="15">
      <c r="A6" s="8"/>
      <c r="F6" s="9" t="s">
        <v>101</v>
      </c>
    </row>
    <row r="7" spans="1:7" ht="15">
      <c r="A7" s="10"/>
      <c r="B7" s="58" t="s">
        <v>102</v>
      </c>
      <c r="C7" s="58"/>
      <c r="D7" s="58" t="s">
        <v>103</v>
      </c>
      <c r="E7" s="58"/>
      <c r="F7" s="58" t="s">
        <v>104</v>
      </c>
      <c r="G7" s="58"/>
    </row>
    <row r="8" spans="1:7" ht="30">
      <c r="A8" s="11"/>
      <c r="B8" s="12" t="s">
        <v>105</v>
      </c>
      <c r="C8" s="12" t="s">
        <v>106</v>
      </c>
      <c r="D8" s="12" t="s">
        <v>105</v>
      </c>
      <c r="E8" s="12" t="s">
        <v>106</v>
      </c>
      <c r="F8" s="12" t="s">
        <v>105</v>
      </c>
      <c r="G8" s="12" t="s">
        <v>106</v>
      </c>
    </row>
    <row r="9" spans="1:7" ht="15">
      <c r="A9" s="12" t="s">
        <v>107</v>
      </c>
      <c r="B9" s="12"/>
      <c r="C9" s="12"/>
      <c r="D9" s="12"/>
      <c r="E9" s="12"/>
      <c r="F9" s="12"/>
      <c r="G9" s="12"/>
    </row>
    <row r="10" spans="1:7" ht="15">
      <c r="A10" s="13" t="s">
        <v>22</v>
      </c>
      <c r="B10" s="14">
        <v>2</v>
      </c>
      <c r="C10" s="14">
        <v>361</v>
      </c>
      <c r="D10" s="14">
        <v>0</v>
      </c>
      <c r="E10" s="14">
        <v>0</v>
      </c>
      <c r="F10" s="14">
        <f>B10</f>
        <v>2</v>
      </c>
      <c r="G10" s="14">
        <f>C10</f>
        <v>361</v>
      </c>
    </row>
    <row r="11" spans="1:7" ht="15">
      <c r="A11" s="15" t="s">
        <v>24</v>
      </c>
      <c r="B11" s="14">
        <v>1</v>
      </c>
      <c r="C11" s="14">
        <v>253</v>
      </c>
      <c r="D11" s="14">
        <v>0</v>
      </c>
      <c r="E11" s="14">
        <v>0</v>
      </c>
      <c r="F11" s="14">
        <f>B11</f>
        <v>1</v>
      </c>
      <c r="G11" s="14">
        <f>C11</f>
        <v>253</v>
      </c>
    </row>
    <row r="12" spans="1:7" ht="15">
      <c r="A12" s="11" t="s">
        <v>85</v>
      </c>
      <c r="B12" s="16">
        <v>0</v>
      </c>
      <c r="C12" s="16">
        <v>0</v>
      </c>
      <c r="D12" s="14">
        <v>4</v>
      </c>
      <c r="E12" s="14">
        <v>899</v>
      </c>
      <c r="F12" s="16">
        <f>D12</f>
        <v>4</v>
      </c>
      <c r="G12" s="16">
        <f>E12</f>
        <v>899</v>
      </c>
    </row>
    <row r="13" spans="1:7" ht="15">
      <c r="A13" s="12" t="s">
        <v>108</v>
      </c>
      <c r="B13" s="17">
        <f>SUM(B10:B12)</f>
        <v>3</v>
      </c>
      <c r="C13" s="17">
        <f>SUM(C10:C12)</f>
        <v>614</v>
      </c>
      <c r="D13" s="17">
        <f>SUM(D12)</f>
        <v>4</v>
      </c>
      <c r="E13" s="17">
        <f>SUM(E12)</f>
        <v>899</v>
      </c>
      <c r="F13" s="17">
        <f>SUM(F10:F12)</f>
        <v>7</v>
      </c>
      <c r="G13" s="17">
        <f>C13+E13</f>
        <v>1513</v>
      </c>
    </row>
    <row r="14" spans="1:7" ht="15">
      <c r="A14" s="18" t="s">
        <v>109</v>
      </c>
      <c r="B14" s="16"/>
      <c r="C14" s="16"/>
      <c r="D14" s="16"/>
      <c r="E14" s="16"/>
      <c r="F14" s="16"/>
      <c r="G14" s="16"/>
    </row>
    <row r="15" spans="1:7" ht="15">
      <c r="A15" s="19" t="s">
        <v>56</v>
      </c>
      <c r="B15" s="16">
        <v>1</v>
      </c>
      <c r="C15" s="16">
        <v>2541</v>
      </c>
      <c r="D15" s="14">
        <v>0</v>
      </c>
      <c r="E15" s="14">
        <v>0</v>
      </c>
      <c r="F15" s="16">
        <f>B15</f>
        <v>1</v>
      </c>
      <c r="G15" s="16">
        <f>C15</f>
        <v>2541</v>
      </c>
    </row>
    <row r="16" spans="1:7" ht="15">
      <c r="A16" s="10" t="s">
        <v>57</v>
      </c>
      <c r="B16" s="16">
        <v>1</v>
      </c>
      <c r="C16" s="16">
        <v>843</v>
      </c>
      <c r="D16" s="14">
        <v>0</v>
      </c>
      <c r="E16" s="14">
        <v>0</v>
      </c>
      <c r="F16" s="16">
        <f aca="true" t="shared" si="0" ref="F16:G17">B16</f>
        <v>1</v>
      </c>
      <c r="G16" s="16">
        <f t="shared" si="0"/>
        <v>843</v>
      </c>
    </row>
    <row r="17" spans="1:7" ht="15">
      <c r="A17" s="19" t="s">
        <v>59</v>
      </c>
      <c r="B17" s="16">
        <v>2</v>
      </c>
      <c r="C17" s="16">
        <v>3479</v>
      </c>
      <c r="D17" s="14">
        <v>0</v>
      </c>
      <c r="E17" s="14">
        <v>0</v>
      </c>
      <c r="F17" s="16">
        <f t="shared" si="0"/>
        <v>2</v>
      </c>
      <c r="G17" s="16">
        <f t="shared" si="0"/>
        <v>3479</v>
      </c>
    </row>
    <row r="18" spans="1:7" ht="15">
      <c r="A18" s="12" t="s">
        <v>110</v>
      </c>
      <c r="B18" s="17">
        <f>SUM(B15:B17)</f>
        <v>4</v>
      </c>
      <c r="C18" s="17">
        <f>SUM(C15:C17)</f>
        <v>6863</v>
      </c>
      <c r="D18" s="14">
        <v>0</v>
      </c>
      <c r="E18" s="14">
        <v>0</v>
      </c>
      <c r="F18" s="17">
        <f>B18</f>
        <v>4</v>
      </c>
      <c r="G18" s="17">
        <f>SUM(G15:G17)</f>
        <v>6863</v>
      </c>
    </row>
    <row r="19" spans="1:7" ht="15">
      <c r="A19" s="20" t="s">
        <v>111</v>
      </c>
      <c r="B19" s="17"/>
      <c r="C19" s="17"/>
      <c r="D19" s="14"/>
      <c r="E19" s="14"/>
      <c r="F19" s="17"/>
      <c r="G19" s="17"/>
    </row>
    <row r="20" spans="1:7" ht="15">
      <c r="A20" s="15" t="s">
        <v>112</v>
      </c>
      <c r="B20" s="21">
        <v>1</v>
      </c>
      <c r="C20" s="21">
        <v>14551</v>
      </c>
      <c r="D20" s="22">
        <v>0</v>
      </c>
      <c r="E20" s="22">
        <v>0</v>
      </c>
      <c r="F20" s="16">
        <f>B20</f>
        <v>1</v>
      </c>
      <c r="G20" s="21">
        <f>C20</f>
        <v>14551</v>
      </c>
    </row>
    <row r="21" spans="1:7" ht="15">
      <c r="A21" s="12" t="s">
        <v>113</v>
      </c>
      <c r="B21" s="17">
        <f>B20</f>
        <v>1</v>
      </c>
      <c r="C21" s="17">
        <f aca="true" t="shared" si="1" ref="C21:G21">C20</f>
        <v>14551</v>
      </c>
      <c r="D21" s="17">
        <f t="shared" si="1"/>
        <v>0</v>
      </c>
      <c r="E21" s="17">
        <f t="shared" si="1"/>
        <v>0</v>
      </c>
      <c r="F21" s="17">
        <f t="shared" si="1"/>
        <v>1</v>
      </c>
      <c r="G21" s="17">
        <f t="shared" si="1"/>
        <v>14551</v>
      </c>
    </row>
    <row r="22" spans="1:7" ht="15">
      <c r="A22" s="18" t="s">
        <v>114</v>
      </c>
      <c r="B22" s="14"/>
      <c r="C22" s="14"/>
      <c r="D22" s="14"/>
      <c r="E22" s="14"/>
      <c r="F22" s="16"/>
      <c r="G22" s="16"/>
    </row>
    <row r="23" spans="1:7" ht="15">
      <c r="A23" s="15" t="s">
        <v>77</v>
      </c>
      <c r="B23" s="14">
        <v>1</v>
      </c>
      <c r="C23" s="14">
        <v>405</v>
      </c>
      <c r="D23" s="14">
        <v>0</v>
      </c>
      <c r="E23" s="14">
        <v>0</v>
      </c>
      <c r="F23" s="16">
        <f>B23</f>
        <v>1</v>
      </c>
      <c r="G23" s="16">
        <f>C23</f>
        <v>405</v>
      </c>
    </row>
    <row r="24" spans="1:7" ht="15">
      <c r="A24" s="19" t="s">
        <v>79</v>
      </c>
      <c r="B24" s="14">
        <v>1</v>
      </c>
      <c r="C24" s="14">
        <v>16</v>
      </c>
      <c r="D24" s="14">
        <v>0</v>
      </c>
      <c r="E24" s="14">
        <v>0</v>
      </c>
      <c r="F24" s="16">
        <f aca="true" t="shared" si="2" ref="F24:G26">B24</f>
        <v>1</v>
      </c>
      <c r="G24" s="16">
        <f t="shared" si="2"/>
        <v>16</v>
      </c>
    </row>
    <row r="25" spans="1:7" ht="15">
      <c r="A25" s="19" t="s">
        <v>80</v>
      </c>
      <c r="B25" s="14">
        <v>1</v>
      </c>
      <c r="C25" s="14">
        <v>320</v>
      </c>
      <c r="D25" s="14">
        <v>0</v>
      </c>
      <c r="E25" s="14">
        <v>0</v>
      </c>
      <c r="F25" s="16">
        <f t="shared" si="2"/>
        <v>1</v>
      </c>
      <c r="G25" s="16">
        <f t="shared" si="2"/>
        <v>320</v>
      </c>
    </row>
    <row r="26" spans="1:7" ht="15">
      <c r="A26" s="12" t="s">
        <v>115</v>
      </c>
      <c r="B26" s="17">
        <f>SUM(B23:B25)</f>
        <v>3</v>
      </c>
      <c r="C26" s="17">
        <f>SUM(C23:C25)</f>
        <v>741</v>
      </c>
      <c r="D26" s="14">
        <v>0</v>
      </c>
      <c r="E26" s="14">
        <v>0</v>
      </c>
      <c r="F26" s="17">
        <f t="shared" si="2"/>
        <v>3</v>
      </c>
      <c r="G26" s="17">
        <f t="shared" si="2"/>
        <v>741</v>
      </c>
    </row>
    <row r="27" spans="1:9" ht="15">
      <c r="A27" s="18" t="s">
        <v>116</v>
      </c>
      <c r="B27" s="17">
        <f>B13+B18+B26+B21</f>
        <v>11</v>
      </c>
      <c r="C27" s="17">
        <f>C13+C18+C26+C21</f>
        <v>22769</v>
      </c>
      <c r="D27" s="17">
        <f aca="true" t="shared" si="3" ref="D27:G27">D13+D18+D26+D21</f>
        <v>4</v>
      </c>
      <c r="E27" s="17">
        <f t="shared" si="3"/>
        <v>899</v>
      </c>
      <c r="F27" s="17">
        <f t="shared" si="3"/>
        <v>15</v>
      </c>
      <c r="G27" s="17">
        <f t="shared" si="3"/>
        <v>23668</v>
      </c>
      <c r="I27" s="23"/>
    </row>
    <row r="28" ht="15">
      <c r="I28" s="24"/>
    </row>
    <row r="29" spans="1:9" ht="15">
      <c r="A29" s="25" t="s">
        <v>117</v>
      </c>
      <c r="I29" s="23"/>
    </row>
    <row r="30" spans="1:7" ht="15">
      <c r="A30" s="26" t="s">
        <v>118</v>
      </c>
      <c r="B30" s="59"/>
      <c r="C30" s="59"/>
      <c r="D30" s="59"/>
      <c r="E30" s="59"/>
      <c r="F30" s="59"/>
      <c r="G30" s="59"/>
    </row>
    <row r="31" spans="1:7" ht="15">
      <c r="A31" s="12" t="s">
        <v>107</v>
      </c>
      <c r="B31" s="59"/>
      <c r="C31" s="59"/>
      <c r="D31" s="59"/>
      <c r="E31" s="59"/>
      <c r="F31" s="59"/>
      <c r="G31" s="59"/>
    </row>
    <row r="32" spans="1:7" ht="15">
      <c r="A32" s="13" t="s">
        <v>22</v>
      </c>
      <c r="B32" s="57" t="s">
        <v>119</v>
      </c>
      <c r="C32" s="57"/>
      <c r="D32" s="57"/>
      <c r="E32" s="57"/>
      <c r="F32" s="57"/>
      <c r="G32" s="57"/>
    </row>
    <row r="33" spans="1:7" ht="15">
      <c r="A33" s="15" t="s">
        <v>24</v>
      </c>
      <c r="B33" s="57" t="s">
        <v>120</v>
      </c>
      <c r="C33" s="57"/>
      <c r="D33" s="57"/>
      <c r="E33" s="57"/>
      <c r="F33" s="57"/>
      <c r="G33" s="57"/>
    </row>
    <row r="34" spans="1:7" ht="14.45" customHeight="1">
      <c r="A34" s="18" t="s">
        <v>109</v>
      </c>
      <c r="B34" s="57"/>
      <c r="C34" s="57"/>
      <c r="D34" s="57"/>
      <c r="E34" s="57"/>
      <c r="F34" s="57"/>
      <c r="G34" s="57"/>
    </row>
    <row r="35" spans="1:7" ht="14.45" customHeight="1">
      <c r="A35" s="19" t="s">
        <v>56</v>
      </c>
      <c r="B35" s="57" t="s">
        <v>121</v>
      </c>
      <c r="C35" s="57"/>
      <c r="D35" s="57"/>
      <c r="E35" s="57"/>
      <c r="F35" s="57"/>
      <c r="G35" s="57"/>
    </row>
    <row r="36" spans="1:7" ht="14.45" customHeight="1">
      <c r="A36" s="10" t="s">
        <v>57</v>
      </c>
      <c r="B36" s="57" t="s">
        <v>122</v>
      </c>
      <c r="C36" s="57"/>
      <c r="D36" s="57"/>
      <c r="E36" s="57"/>
      <c r="F36" s="57"/>
      <c r="G36" s="57"/>
    </row>
    <row r="37" spans="1:7" ht="14.45" customHeight="1">
      <c r="A37" s="19" t="s">
        <v>59</v>
      </c>
      <c r="B37" s="57" t="s">
        <v>123</v>
      </c>
      <c r="C37" s="57"/>
      <c r="D37" s="57"/>
      <c r="E37" s="57"/>
      <c r="F37" s="57"/>
      <c r="G37" s="57"/>
    </row>
    <row r="38" spans="1:7" ht="14.45" customHeight="1">
      <c r="A38" s="20" t="s">
        <v>111</v>
      </c>
      <c r="B38" s="57"/>
      <c r="C38" s="57"/>
      <c r="D38" s="57"/>
      <c r="E38" s="57"/>
      <c r="F38" s="57"/>
      <c r="G38" s="57"/>
    </row>
    <row r="39" spans="1:7" ht="14.45" customHeight="1">
      <c r="A39" s="15" t="s">
        <v>112</v>
      </c>
      <c r="B39" s="57" t="s">
        <v>124</v>
      </c>
      <c r="C39" s="57"/>
      <c r="D39" s="57"/>
      <c r="E39" s="57"/>
      <c r="F39" s="57"/>
      <c r="G39" s="57"/>
    </row>
    <row r="40" spans="1:7" ht="15">
      <c r="A40" s="18" t="s">
        <v>114</v>
      </c>
      <c r="B40" s="57"/>
      <c r="C40" s="57"/>
      <c r="D40" s="57"/>
      <c r="E40" s="57"/>
      <c r="F40" s="57"/>
      <c r="G40" s="57"/>
    </row>
    <row r="41" spans="1:7" ht="15">
      <c r="A41" s="15" t="s">
        <v>77</v>
      </c>
      <c r="B41" s="57" t="s">
        <v>125</v>
      </c>
      <c r="C41" s="57"/>
      <c r="D41" s="57"/>
      <c r="E41" s="57"/>
      <c r="F41" s="57"/>
      <c r="G41" s="57"/>
    </row>
    <row r="42" spans="1:7" ht="15.6" customHeight="1">
      <c r="A42" s="19" t="s">
        <v>79</v>
      </c>
      <c r="B42" s="57" t="s">
        <v>126</v>
      </c>
      <c r="C42" s="57"/>
      <c r="D42" s="57"/>
      <c r="E42" s="57"/>
      <c r="F42" s="57"/>
      <c r="G42" s="57"/>
    </row>
    <row r="43" spans="1:7" ht="15" customHeight="1">
      <c r="A43" s="19" t="s">
        <v>80</v>
      </c>
      <c r="B43" s="57" t="s">
        <v>127</v>
      </c>
      <c r="C43" s="57"/>
      <c r="D43" s="57"/>
      <c r="E43" s="57"/>
      <c r="F43" s="57"/>
      <c r="G43" s="57"/>
    </row>
    <row r="44" spans="1:7" ht="15">
      <c r="A44" s="26" t="s">
        <v>84</v>
      </c>
      <c r="B44" s="57"/>
      <c r="C44" s="57"/>
      <c r="D44" s="57"/>
      <c r="E44" s="57"/>
      <c r="F44" s="57"/>
      <c r="G44" s="57"/>
    </row>
    <row r="45" spans="1:7" ht="34.5" customHeight="1">
      <c r="A45" s="27" t="s">
        <v>85</v>
      </c>
      <c r="B45" s="57" t="s">
        <v>128</v>
      </c>
      <c r="C45" s="57"/>
      <c r="D45" s="57"/>
      <c r="E45" s="57"/>
      <c r="F45" s="57"/>
      <c r="G45" s="57"/>
    </row>
    <row r="48" ht="15">
      <c r="D48" s="28"/>
    </row>
  </sheetData>
  <mergeCells count="19">
    <mergeCell ref="B45:G45"/>
    <mergeCell ref="B39:G39"/>
    <mergeCell ref="B40:G40"/>
    <mergeCell ref="B41:G41"/>
    <mergeCell ref="B42:G42"/>
    <mergeCell ref="B43:G43"/>
    <mergeCell ref="B44:G44"/>
    <mergeCell ref="B38:G38"/>
    <mergeCell ref="B7:C7"/>
    <mergeCell ref="D7:E7"/>
    <mergeCell ref="F7:G7"/>
    <mergeCell ref="B30:G30"/>
    <mergeCell ref="B31:G31"/>
    <mergeCell ref="B32:G32"/>
    <mergeCell ref="B33:G33"/>
    <mergeCell ref="B34:G34"/>
    <mergeCell ref="B35:G35"/>
    <mergeCell ref="B36:G36"/>
    <mergeCell ref="B37:G3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4"/>
  <drawing r:id="rId3"/>
  <legacyDrawing r:id="rId2"/>
  <oleObjects>
    <mc:AlternateContent xmlns:mc="http://schemas.openxmlformats.org/markup-compatibility/2006">
      <mc:Choice Requires="x14">
        <oleObject progId="Word.Picture.8" shapeId="2049" r:id="rId1">
          <objectPr r:id="rId5">
            <anchor>
              <from>
                <xdr:col>2</xdr:col>
                <xdr:colOff>133350</xdr:colOff>
                <xdr:row>0</xdr:row>
                <xdr:rowOff>104775</xdr:rowOff>
              </from>
              <to>
                <xdr:col>3</xdr:col>
                <xdr:colOff>9525</xdr:colOff>
                <xdr:row>3</xdr:row>
                <xdr:rowOff>171450</xdr:rowOff>
              </to>
            </anchor>
          </objectPr>
        </oleObject>
      </mc:Choice>
      <mc:Fallback>
        <oleObject progId="Word.Picture.8" shapeId="2049"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2021-09-07T16:33:33Z</cp:lastPrinted>
  <dcterms:created xsi:type="dcterms:W3CDTF">2021-09-06T10:34:23Z</dcterms:created>
  <dcterms:modified xsi:type="dcterms:W3CDTF">2021-09-07T16:33:49Z</dcterms:modified>
  <cp:category/>
  <cp:version/>
  <cp:contentType/>
  <cp:contentStatus/>
</cp:coreProperties>
</file>