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0730" windowHeight="11160" activeTab="0"/>
  </bookViews>
  <sheets>
    <sheet name="Apr 22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<sst xmlns="http://schemas.openxmlformats.org/spreadsheetml/2006/main" count="197" uniqueCount="122">
  <si>
    <t xml:space="preserve">Monthly Report for the month of April 2022 </t>
  </si>
  <si>
    <t xml:space="preserve">Sr </t>
  </si>
  <si>
    <t xml:space="preserve">Scheme Name </t>
  </si>
  <si>
    <t>No. of Schemes as on April 30, 2022</t>
  </si>
  <si>
    <t>No. of Folios as on April 30, 2022</t>
  </si>
  <si>
    <t>Funds Mobilized for the month of April 2022 (INR in crore)</t>
  </si>
  <si>
    <t>Net Inflow (+ve)/Outflow (-ve) for the month of April 2022 (INR in crore)</t>
  </si>
  <si>
    <t>Net Assets Under Management as on April 30, 2022 (INR in crore)</t>
  </si>
  <si>
    <t>Average Net Assets Under Management for the month April 2022 (INR in crore)</t>
  </si>
  <si>
    <t>No. of segregated portfolios created as on April 30, 2022</t>
  </si>
  <si>
    <t>Net Assets Under Management in segregated portfolio as on April 30, 2022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</si>
  <si>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</si>
  <si>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</si>
  <si>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</si>
  <si>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</si>
  <si>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</si>
  <si>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</si>
  <si>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</si>
  <si>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</si>
  <si>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</si>
  <si>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</si>
  <si>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</si>
  <si>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</si>
  <si>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</si>
  <si>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</si>
  <si>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</si>
  <si>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</si>
  <si>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</si>
  <si>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</si>
  <si>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</si>
  <si>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</si>
  <si>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</si>
  <si>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</si>
  <si>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</si>
  <si>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</si>
  <si>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</si>
  <si>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</si>
  <si>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</si>
  <si>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</si>
  <si>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</si>
  <si>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</si>
  <si>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</si>
  <si>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</si>
  <si>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</si>
  <si>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</si>
  <si>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</si>
  <si>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</si>
  <si>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</si>
  <si>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</si>
  <si>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</si>
  <si>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</si>
  <si>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</si>
  <si>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</si>
  <si>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</si>
  <si>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</si>
  <si>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</si>
  <si>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</si>
  <si>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</si>
  <si>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</si>
  <si>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</si>
  <si>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</si>
  <si>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</si>
  <si>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</si>
  <si>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</si>
  <si>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</si>
  <si>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</si>
  <si>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</si>
  <si>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</si>
  <si>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</si>
  <si>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</si>
  <si>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</si>
  <si>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</si>
  <si>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</si>
  <si>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</si>
  <si>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</si>
  <si>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</si>
  <si>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</si>
  <si>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</si>
  <si>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</si>
  <si>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</si>
  <si>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</si>
  <si>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</si>
  <si>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</si>
  <si>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</si>
  <si>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</si>
  <si>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</si>
  <si>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</si>
  <si>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</si>
  <si>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</si>
  <si>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</si>
  <si>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</si>
  <si>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</si>
  <si>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</si>
  <si>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</si>
  <si>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</si>
  <si>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</si>
  <si>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</si>
  <si>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</si>
  <si>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</si>
  <si>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April 2022 (INR in crore)</t>
  </si>
  <si>
    <t xml:space="preserve">NEW SCHEMES LAUNCHED DURING APRIL 2022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</si>
  <si>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</si>
  <si>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</si>
  <si>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</si>
  <si>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</si>
  <si>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</si>
  <si>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</si>
  <si>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Growth/Equity Oriented Schemes</t>
  </si>
  <si>
    <t>Subtotal "A"</t>
  </si>
  <si>
    <t>B. Other Schemes</t>
  </si>
  <si>
    <t>Subtotal "B"</t>
  </si>
  <si>
    <t xml:space="preserve">Total A + B </t>
  </si>
  <si>
    <t xml:space="preserve">NEW SCHEMES LAUNCHED : </t>
  </si>
  <si>
    <t>Open End Schemes</t>
  </si>
  <si>
    <t>ICICI Prudential Housing Opportunities Fund</t>
  </si>
  <si>
    <t>UTI Nifty Midcap 150 Quality 50 Index Fund</t>
  </si>
  <si>
    <t>Invesco India - Invesco EQQQ NASDAQ-100 ETF Fund of Fund</t>
  </si>
  <si>
    <t>Released on 10-May-2022</t>
  </si>
  <si>
    <t>** Data in respect Fund of Funds Domestic is shown for information only. The same is included in the respective underlying schemes.</t>
  </si>
  <si>
    <t>Fund of Funds Scheme (Domestic) **</t>
  </si>
  <si>
    <t>##  71</t>
  </si>
  <si>
    <t>## New scheme launched - Tata Nifty India Digital ETF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</si>
</sst>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9" formatCode="_ * #,##0_ ;_ * \-#,##0_ ;_ * &quot;-&quot;??_ ;_ @_ "/>
  </numFmts>
  <fonts count="26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 wrapText="1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3" fontId="18" fillId="0" borderId="10" xfId="18" applyFont="1" applyFill="1" applyBorder="1" applyAlignment="1">
      <alignment horizontal="right" vertical="center"/>
    </xf>
    <xf numFmtId="169" fontId="18" fillId="0" borderId="10" xfId="18" applyNumberFormat="1" applyFont="1" applyFill="1" applyBorder="1" applyAlignment="1">
      <alignment horizontal="right" vertical="center"/>
    </xf>
    <xf numFmtId="169" fontId="20" fillId="34" borderId="10" xfId="18" applyNumberFormat="1" applyFont="1" applyFill="1" applyBorder="1" applyAlignment="1">
      <alignment horizontal="right" vertical="center"/>
    </xf>
    <xf numFmtId="169" fontId="18" fillId="0" borderId="10" xfId="18" applyNumberFormat="1" applyFont="1" applyBorder="1" applyAlignment="1">
      <alignment vertical="top" wrapText="1"/>
    </xf>
    <xf numFmtId="169" fontId="20" fillId="0" borderId="10" xfId="18" applyNumberFormat="1" applyFont="1" applyFill="1" applyBorder="1" applyAlignment="1">
      <alignment horizontal="right" vertical="center"/>
    </xf>
    <xf numFmtId="169" fontId="20" fillId="35" borderId="10" xfId="18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10" xfId="0" applyBorder="1"/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18" applyNumberFormat="1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top"/>
    </xf>
    <xf numFmtId="169" fontId="0" fillId="0" borderId="10" xfId="18" applyNumberFormat="1" applyFont="1" applyFill="1" applyBorder="1" applyAlignment="1">
      <alignment horizontal="right"/>
    </xf>
    <xf numFmtId="169" fontId="0" fillId="0" borderId="10" xfId="18" applyNumberFormat="1" applyFont="1" applyBorder="1" applyAlignment="1">
      <alignment horizontal="right" vertical="top" wrapText="1"/>
    </xf>
    <xf numFmtId="169" fontId="21" fillId="0" borderId="10" xfId="18" applyNumberFormat="1" applyFont="1" applyFill="1" applyBorder="1" applyAlignment="1">
      <alignment horizontal="right" vertical="top" wrapText="1"/>
    </xf>
    <xf numFmtId="0" fontId="21" fillId="0" borderId="10" xfId="0" applyFont="1" applyBorder="1"/>
    <xf numFmtId="169" fontId="0" fillId="0" borderId="10" xfId="18" applyNumberFormat="1" applyFont="1" applyBorder="1" applyAlignment="1">
      <alignment horizontal="right"/>
    </xf>
    <xf numFmtId="169" fontId="21" fillId="0" borderId="10" xfId="18" applyNumberFormat="1" applyFont="1" applyBorder="1" applyAlignment="1">
      <alignment horizontal="right" vertical="top" wrapText="1"/>
    </xf>
    <xf numFmtId="0" fontId="22" fillId="0" borderId="0" xfId="0" applyFont="1"/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838200</xdr:colOff>
          <xdr:row>0</xdr:row>
          <xdr:rowOff>66675</xdr:rowOff>
        </xdr:from>
        <xdr:to>
          <xdr:col>5</xdr:col>
          <xdr:colOff>247650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B37DBC5-14A6-BF86-2F4F-462798ABDF71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7A264CA-BD8B-44A5-BDE7-FD17744EA072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4A09ACF-5ED1-4698-BEEF-ECC29E9D905A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140625" style="1" customWidth="1"/>
    <col min="4" max="4" width="13.421875" style="1" customWidth="1"/>
    <col min="5" max="9" width="15.28125" style="1" bestFit="1" customWidth="1"/>
    <col min="10" max="10" width="14.1406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99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5.75">
      <c r="A4" s="3" t="s">
        <v>11</v>
      </c>
      <c r="B4" s="4" t="s">
        <v>12</v>
      </c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" t="s">
        <v>13</v>
      </c>
      <c r="B5" s="4" t="s">
        <v>14</v>
      </c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5" t="s">
        <v>15</v>
      </c>
      <c r="B6" s="16" t="s">
        <v>16</v>
      </c>
      <c r="C6" s="18">
        <v>30</v>
      </c>
      <c r="D6" s="18">
        <v>565194</v>
      </c>
      <c r="E6" s="17">
        <v>358918.93885432</v>
      </c>
      <c r="F6" s="17">
        <v>354790.87602029</v>
      </c>
      <c r="G6" s="17">
        <v>4128.06283402996</v>
      </c>
      <c r="H6" s="17">
        <v>107527.71329242</v>
      </c>
      <c r="I6" s="17">
        <v>115814.35259034</v>
      </c>
      <c r="J6" s="18">
        <v>0</v>
      </c>
      <c r="K6" s="17">
        <v>0</v>
      </c>
    </row>
    <row r="7" spans="1:11" ht="15">
      <c r="A7" s="15" t="s">
        <v>17</v>
      </c>
      <c r="B7" s="16" t="s">
        <v>18</v>
      </c>
      <c r="C7" s="18">
        <v>37</v>
      </c>
      <c r="D7" s="18">
        <v>1751319</v>
      </c>
      <c r="E7" s="17">
        <v>281205.29288919</v>
      </c>
      <c r="F7" s="17">
        <v>252474.30280739</v>
      </c>
      <c r="G7" s="17">
        <v>28730.9900818</v>
      </c>
      <c r="H7" s="17">
        <v>375793.28844584</v>
      </c>
      <c r="I7" s="17">
        <v>401172.35844874</v>
      </c>
      <c r="J7" s="18">
        <v>0</v>
      </c>
      <c r="K7" s="17">
        <v>0</v>
      </c>
    </row>
    <row r="8" spans="1:11" ht="15">
      <c r="A8" s="15" t="s">
        <v>19</v>
      </c>
      <c r="B8" s="16" t="s">
        <v>20</v>
      </c>
      <c r="C8" s="18">
        <v>27</v>
      </c>
      <c r="D8" s="18">
        <v>619228</v>
      </c>
      <c r="E8" s="17">
        <v>30924.12561366</v>
      </c>
      <c r="F8" s="17">
        <v>15834.65167149</v>
      </c>
      <c r="G8" s="17">
        <v>15089.47394217</v>
      </c>
      <c r="H8" s="17">
        <v>103319.5371039</v>
      </c>
      <c r="I8" s="17">
        <v>100231.9290471</v>
      </c>
      <c r="J8" s="18">
        <v>0</v>
      </c>
      <c r="K8" s="17">
        <v>0</v>
      </c>
    </row>
    <row r="9" spans="1:11" ht="15">
      <c r="A9" s="15" t="s">
        <v>21</v>
      </c>
      <c r="B9" s="16" t="s">
        <v>22</v>
      </c>
      <c r="C9" s="18">
        <v>22</v>
      </c>
      <c r="D9" s="18">
        <v>1045333</v>
      </c>
      <c r="E9" s="17">
        <v>16269.19757714</v>
      </c>
      <c r="F9" s="17">
        <v>14777.29494782</v>
      </c>
      <c r="G9" s="17">
        <v>1491.90262932</v>
      </c>
      <c r="H9" s="17">
        <v>114526.505459</v>
      </c>
      <c r="I9" s="17">
        <v>117328.8818617</v>
      </c>
      <c r="J9" s="18">
        <v>1</v>
      </c>
      <c r="K9" s="17">
        <v>0</v>
      </c>
    </row>
    <row r="10" spans="1:11" ht="15">
      <c r="A10" s="15" t="s">
        <v>23</v>
      </c>
      <c r="B10" s="16" t="s">
        <v>24</v>
      </c>
      <c r="C10" s="18">
        <v>20</v>
      </c>
      <c r="D10" s="18">
        <v>414834</v>
      </c>
      <c r="E10" s="17">
        <v>36779.64213044</v>
      </c>
      <c r="F10" s="17">
        <v>20585.896527</v>
      </c>
      <c r="G10" s="17">
        <v>16193.74560344</v>
      </c>
      <c r="H10" s="17">
        <v>130773.58168411</v>
      </c>
      <c r="I10" s="17">
        <v>126408.11635549</v>
      </c>
      <c r="J10" s="18">
        <v>0</v>
      </c>
      <c r="K10" s="17">
        <v>0</v>
      </c>
    </row>
    <row r="11" spans="1:11" ht="15">
      <c r="A11" s="15" t="s">
        <v>25</v>
      </c>
      <c r="B11" s="16" t="s">
        <v>26</v>
      </c>
      <c r="C11" s="18">
        <v>25</v>
      </c>
      <c r="D11" s="18">
        <v>569283</v>
      </c>
      <c r="E11" s="17">
        <v>3895.00175288</v>
      </c>
      <c r="F11" s="17">
        <v>8346.99733645</v>
      </c>
      <c r="G11" s="17">
        <v>-4451.99558357</v>
      </c>
      <c r="H11" s="17">
        <v>111444.9424355</v>
      </c>
      <c r="I11" s="17">
        <v>115062.0266767</v>
      </c>
      <c r="J11" s="18">
        <v>0</v>
      </c>
      <c r="K11" s="17">
        <v>0</v>
      </c>
    </row>
    <row r="12" spans="1:11" ht="15">
      <c r="A12" s="15" t="s">
        <v>27</v>
      </c>
      <c r="B12" s="16" t="s">
        <v>28</v>
      </c>
      <c r="C12" s="18">
        <v>16</v>
      </c>
      <c r="D12" s="18">
        <v>278064</v>
      </c>
      <c r="E12" s="17">
        <v>399.45849057</v>
      </c>
      <c r="F12" s="17">
        <v>1762.96032748</v>
      </c>
      <c r="G12" s="17">
        <v>-1363.50183691</v>
      </c>
      <c r="H12" s="17">
        <v>31496.1808946</v>
      </c>
      <c r="I12" s="17">
        <v>32311.7545356</v>
      </c>
      <c r="J12" s="18">
        <v>4</v>
      </c>
      <c r="K12" s="17">
        <v>130.4</v>
      </c>
    </row>
    <row r="13" spans="1:11" ht="15">
      <c r="A13" s="15" t="s">
        <v>29</v>
      </c>
      <c r="B13" s="16" t="s">
        <v>30</v>
      </c>
      <c r="C13" s="18">
        <v>13</v>
      </c>
      <c r="D13" s="18">
        <v>114730</v>
      </c>
      <c r="E13" s="17">
        <v>151.95190173</v>
      </c>
      <c r="F13" s="17">
        <v>561.7163676</v>
      </c>
      <c r="G13" s="17">
        <v>-409.76446587</v>
      </c>
      <c r="H13" s="17">
        <v>9574.1356036</v>
      </c>
      <c r="I13" s="17">
        <v>9926.5467837</v>
      </c>
      <c r="J13" s="18">
        <v>0</v>
      </c>
      <c r="K13" s="17">
        <v>0</v>
      </c>
    </row>
    <row r="14" spans="1:11" ht="15">
      <c r="A14" s="15" t="s">
        <v>31</v>
      </c>
      <c r="B14" s="16" t="s">
        <v>32</v>
      </c>
      <c r="C14" s="18">
        <v>2</v>
      </c>
      <c r="D14" s="18">
        <v>24307</v>
      </c>
      <c r="E14" s="17">
        <v>52.0681</v>
      </c>
      <c r="F14" s="17">
        <v>25.424</v>
      </c>
      <c r="G14" s="17">
        <v>26.6441</v>
      </c>
      <c r="H14" s="17">
        <v>2517.5488</v>
      </c>
      <c r="I14" s="17">
        <v>2500.6431</v>
      </c>
      <c r="J14" s="18">
        <v>0</v>
      </c>
      <c r="K14" s="17">
        <v>0</v>
      </c>
    </row>
    <row r="15" spans="1:11" ht="15">
      <c r="A15" s="15" t="s">
        <v>33</v>
      </c>
      <c r="B15" s="16" t="s">
        <v>34</v>
      </c>
      <c r="C15" s="18">
        <v>25</v>
      </c>
      <c r="D15" s="18">
        <v>230463</v>
      </c>
      <c r="E15" s="17">
        <v>265.69093496</v>
      </c>
      <c r="F15" s="17">
        <v>462.38067088</v>
      </c>
      <c r="G15" s="17">
        <v>-196.68973592</v>
      </c>
      <c r="H15" s="17">
        <v>25007.4963568</v>
      </c>
      <c r="I15" s="17">
        <v>25079.53192627</v>
      </c>
      <c r="J15" s="18">
        <v>1</v>
      </c>
      <c r="K15" s="17">
        <v>50.01</v>
      </c>
    </row>
    <row r="16" spans="1:11" ht="15">
      <c r="A16" s="15" t="s">
        <v>35</v>
      </c>
      <c r="B16" s="16" t="s">
        <v>36</v>
      </c>
      <c r="C16" s="18">
        <v>21</v>
      </c>
      <c r="D16" s="18">
        <v>655144</v>
      </c>
      <c r="E16" s="17">
        <v>3595.13337728</v>
      </c>
      <c r="F16" s="17">
        <v>6147.89555847</v>
      </c>
      <c r="G16" s="17">
        <v>-2552.76218119</v>
      </c>
      <c r="H16" s="17">
        <v>127297.16499507</v>
      </c>
      <c r="I16" s="17">
        <v>128001.8992972</v>
      </c>
      <c r="J16" s="18">
        <v>0</v>
      </c>
      <c r="K16" s="17">
        <v>0</v>
      </c>
    </row>
    <row r="17" spans="1:11" ht="15">
      <c r="A17" s="15" t="s">
        <v>37</v>
      </c>
      <c r="B17" s="16" t="s">
        <v>38</v>
      </c>
      <c r="C17" s="18">
        <v>15</v>
      </c>
      <c r="D17" s="18">
        <v>269097</v>
      </c>
      <c r="E17" s="17">
        <v>289.46924734</v>
      </c>
      <c r="F17" s="17">
        <v>572.59227874</v>
      </c>
      <c r="G17" s="17">
        <v>-283.1230314</v>
      </c>
      <c r="H17" s="17">
        <v>27444.4332734</v>
      </c>
      <c r="I17" s="17">
        <v>27603.5143838</v>
      </c>
      <c r="J17" s="18">
        <v>4</v>
      </c>
      <c r="K17" s="17">
        <v>66.25</v>
      </c>
    </row>
    <row r="18" spans="1:11" ht="15">
      <c r="A18" s="15" t="s">
        <v>39</v>
      </c>
      <c r="B18" s="16" t="s">
        <v>40</v>
      </c>
      <c r="C18" s="18">
        <v>22</v>
      </c>
      <c r="D18" s="18">
        <v>327456</v>
      </c>
      <c r="E18" s="17">
        <v>867.55410733</v>
      </c>
      <c r="F18" s="17">
        <v>3963.83193744</v>
      </c>
      <c r="G18" s="17">
        <v>-3096.27783011</v>
      </c>
      <c r="H18" s="17">
        <v>90239.96660893</v>
      </c>
      <c r="I18" s="17">
        <v>91967.18544696</v>
      </c>
      <c r="J18" s="18">
        <v>0</v>
      </c>
      <c r="K18" s="17">
        <v>0</v>
      </c>
    </row>
    <row r="19" spans="1:11" ht="15">
      <c r="A19" s="15" t="s">
        <v>41</v>
      </c>
      <c r="B19" s="16" t="s">
        <v>42</v>
      </c>
      <c r="C19" s="18">
        <v>21</v>
      </c>
      <c r="D19" s="18">
        <v>176768</v>
      </c>
      <c r="E19" s="17">
        <v>529.46531194</v>
      </c>
      <c r="F19" s="17">
        <v>635.83544072</v>
      </c>
      <c r="G19" s="17">
        <v>-106.37012878</v>
      </c>
      <c r="H19" s="17">
        <v>15031.90336167</v>
      </c>
      <c r="I19" s="17">
        <v>15202.19691309</v>
      </c>
      <c r="J19" s="18">
        <v>0</v>
      </c>
      <c r="K19" s="17">
        <v>0</v>
      </c>
    </row>
    <row r="20" spans="1:11" ht="15">
      <c r="A20" s="15" t="s">
        <v>43</v>
      </c>
      <c r="B20" s="16" t="s">
        <v>44</v>
      </c>
      <c r="C20" s="18">
        <v>4</v>
      </c>
      <c r="D20" s="18">
        <v>43980</v>
      </c>
      <c r="E20" s="17">
        <v>78.62767744</v>
      </c>
      <c r="F20" s="17">
        <v>40.78050088</v>
      </c>
      <c r="G20" s="17">
        <v>37.84717656</v>
      </c>
      <c r="H20" s="17">
        <v>1281.1266856</v>
      </c>
      <c r="I20" s="17">
        <v>1258.636519</v>
      </c>
      <c r="J20" s="18">
        <v>0</v>
      </c>
      <c r="K20" s="17">
        <v>0</v>
      </c>
    </row>
    <row r="21" spans="1:11" ht="15">
      <c r="A21" s="15" t="s">
        <v>45</v>
      </c>
      <c r="B21" s="16" t="s">
        <v>46</v>
      </c>
      <c r="C21" s="18">
        <v>12</v>
      </c>
      <c r="D21" s="18">
        <v>258609</v>
      </c>
      <c r="E21" s="17">
        <v>9385.00934141</v>
      </c>
      <c r="F21" s="17">
        <v>7866.58711851</v>
      </c>
      <c r="G21" s="17">
        <v>1518.4222229</v>
      </c>
      <c r="H21" s="17">
        <v>82301.19511926</v>
      </c>
      <c r="I21" s="17">
        <v>81439.27963732</v>
      </c>
      <c r="J21" s="18">
        <v>0</v>
      </c>
      <c r="K21" s="17">
        <v>0</v>
      </c>
    </row>
    <row r="22" spans="1:11" ht="30">
      <c r="A22" s="8" t="s">
        <v>47</v>
      </c>
      <c r="B22" s="10" t="s">
        <v>48</v>
      </c>
      <c r="C22" s="19">
        <f>SUM($C$6:$C$21)</f>
        <v>312</v>
      </c>
      <c r="D22" s="19">
        <f>SUM($D$6:$D$21)</f>
        <v>7343809</v>
      </c>
      <c r="E22" s="12">
        <f>SUM($E$6:$E$21)</f>
        <v>743606.6273076299</v>
      </c>
      <c r="F22" s="12">
        <f>SUM($F$6:$F$21)</f>
        <v>688850.02351116</v>
      </c>
      <c r="G22" s="12">
        <f>SUM($G$6:$G$21)</f>
        <v>54756.60379646996</v>
      </c>
      <c r="H22" s="12">
        <f>SUM($H$6:$H$21)</f>
        <v>1355576.7201196998</v>
      </c>
      <c r="I22" s="12">
        <f>SUM($I$6:$I$21)</f>
        <v>1391308.85352301</v>
      </c>
      <c r="J22" s="19">
        <f>SUM($J$6:$J$21)</f>
        <v>10</v>
      </c>
      <c r="K22" s="12">
        <f>SUM($K$6:$K$21)</f>
        <v>246.66</v>
      </c>
    </row>
    <row r="23" spans="1:11" ht="15">
      <c r="A23" s="5"/>
      <c r="B23" s="7" t="s">
        <v>47</v>
      </c>
      <c r="C23" s="20"/>
      <c r="D23" s="20"/>
      <c r="E23" s="13"/>
      <c r="F23" s="13"/>
      <c r="G23" s="13"/>
      <c r="H23" s="13"/>
      <c r="I23" s="13"/>
      <c r="J23" s="20"/>
      <c r="K23" s="13"/>
    </row>
    <row r="24" spans="1:11" ht="15.75">
      <c r="A24" s="3" t="s">
        <v>49</v>
      </c>
      <c r="B24" s="4" t="s">
        <v>50</v>
      </c>
      <c r="C24" s="20"/>
      <c r="D24" s="20"/>
      <c r="E24" s="13"/>
      <c r="F24" s="13"/>
      <c r="G24" s="13"/>
      <c r="H24" s="13"/>
      <c r="I24" s="13"/>
      <c r="J24" s="20"/>
      <c r="K24" s="13"/>
    </row>
    <row r="25" spans="1:11" ht="15">
      <c r="A25" s="15" t="s">
        <v>15</v>
      </c>
      <c r="B25" s="16" t="s">
        <v>51</v>
      </c>
      <c r="C25" s="18">
        <v>14</v>
      </c>
      <c r="D25" s="18">
        <v>3196257</v>
      </c>
      <c r="E25" s="17">
        <v>1864.26460454</v>
      </c>
      <c r="F25" s="17">
        <v>523.90100417</v>
      </c>
      <c r="G25" s="17">
        <v>1340.36360037</v>
      </c>
      <c r="H25" s="17">
        <v>55626.8125164</v>
      </c>
      <c r="I25" s="17">
        <v>56094.185153</v>
      </c>
      <c r="J25" s="18">
        <v>0</v>
      </c>
      <c r="K25" s="17">
        <v>0</v>
      </c>
    </row>
    <row r="26" spans="1:11" ht="15">
      <c r="A26" s="15" t="s">
        <v>17</v>
      </c>
      <c r="B26" s="16" t="s">
        <v>52</v>
      </c>
      <c r="C26" s="18">
        <v>31</v>
      </c>
      <c r="D26" s="18">
        <v>12533497</v>
      </c>
      <c r="E26" s="17">
        <v>3875.19772432</v>
      </c>
      <c r="F26" s="17">
        <v>2616.23745604</v>
      </c>
      <c r="G26" s="17">
        <v>1258.96026828</v>
      </c>
      <c r="H26" s="17">
        <v>223072.25440633</v>
      </c>
      <c r="I26" s="17">
        <v>227595.60759574</v>
      </c>
      <c r="J26" s="18">
        <v>0</v>
      </c>
      <c r="K26" s="17">
        <v>0</v>
      </c>
    </row>
    <row r="27" spans="1:11" ht="15">
      <c r="A27" s="15" t="s">
        <v>19</v>
      </c>
      <c r="B27" s="16" t="s">
        <v>53</v>
      </c>
      <c r="C27" s="18">
        <v>27</v>
      </c>
      <c r="D27" s="18">
        <v>6845348</v>
      </c>
      <c r="E27" s="17">
        <v>3011.66237629</v>
      </c>
      <c r="F27" s="17">
        <v>962.14334303</v>
      </c>
      <c r="G27" s="17">
        <v>2049.51903326</v>
      </c>
      <c r="H27" s="17">
        <v>110943.12836431</v>
      </c>
      <c r="I27" s="17">
        <v>111948.34222262</v>
      </c>
      <c r="J27" s="18">
        <v>0</v>
      </c>
      <c r="K27" s="17">
        <v>0</v>
      </c>
    </row>
    <row r="28" spans="1:11" ht="15">
      <c r="A28" s="15" t="s">
        <v>21</v>
      </c>
      <c r="B28" s="16" t="s">
        <v>54</v>
      </c>
      <c r="C28" s="18">
        <v>26</v>
      </c>
      <c r="D28" s="18">
        <v>8854201</v>
      </c>
      <c r="E28" s="17">
        <v>3125.13975362</v>
      </c>
      <c r="F28" s="17">
        <v>1575.45349775</v>
      </c>
      <c r="G28" s="17">
        <v>1549.68625587</v>
      </c>
      <c r="H28" s="17">
        <v>162311.32040284</v>
      </c>
      <c r="I28" s="17">
        <v>163298.42841131</v>
      </c>
      <c r="J28" s="18">
        <v>0</v>
      </c>
      <c r="K28" s="17">
        <v>0</v>
      </c>
    </row>
    <row r="29" spans="1:11" ht="15">
      <c r="A29" s="15" t="s">
        <v>23</v>
      </c>
      <c r="B29" s="16" t="s">
        <v>55</v>
      </c>
      <c r="C29" s="18">
        <v>24</v>
      </c>
      <c r="D29" s="18">
        <v>8100585</v>
      </c>
      <c r="E29" s="17">
        <v>3063.62861964</v>
      </c>
      <c r="F29" s="17">
        <v>1346.95059579</v>
      </c>
      <c r="G29" s="17">
        <v>1716.67802385</v>
      </c>
      <c r="H29" s="17">
        <v>109704.62424101</v>
      </c>
      <c r="I29" s="17">
        <v>110550.85692402</v>
      </c>
      <c r="J29" s="18">
        <v>0</v>
      </c>
      <c r="K29" s="17">
        <v>0</v>
      </c>
    </row>
    <row r="30" spans="1:11" ht="15">
      <c r="A30" s="15" t="s">
        <v>25</v>
      </c>
      <c r="B30" s="16" t="s">
        <v>56</v>
      </c>
      <c r="C30" s="18">
        <v>8</v>
      </c>
      <c r="D30" s="18">
        <v>572644</v>
      </c>
      <c r="E30" s="17">
        <v>179.25120297</v>
      </c>
      <c r="F30" s="17">
        <v>85.18775688</v>
      </c>
      <c r="G30" s="17">
        <v>94.06344609</v>
      </c>
      <c r="H30" s="17">
        <v>9768.90764432</v>
      </c>
      <c r="I30" s="17">
        <v>9953.69912529</v>
      </c>
      <c r="J30" s="18">
        <v>0</v>
      </c>
      <c r="K30" s="17">
        <v>0</v>
      </c>
    </row>
    <row r="31" spans="1:11" ht="15">
      <c r="A31" s="15" t="s">
        <v>27</v>
      </c>
      <c r="B31" s="16" t="s">
        <v>57</v>
      </c>
      <c r="C31" s="18">
        <v>22</v>
      </c>
      <c r="D31" s="18">
        <v>4061202</v>
      </c>
      <c r="E31" s="17">
        <v>1447.573182</v>
      </c>
      <c r="F31" s="17">
        <v>703.20200589</v>
      </c>
      <c r="G31" s="17">
        <v>744.37117611</v>
      </c>
      <c r="H31" s="17">
        <v>79447.27197924</v>
      </c>
      <c r="I31" s="17">
        <v>80512.45259957</v>
      </c>
      <c r="J31" s="18">
        <v>0</v>
      </c>
      <c r="K31" s="17">
        <v>0</v>
      </c>
    </row>
    <row r="32" spans="1:11" ht="15">
      <c r="A32" s="15" t="s">
        <v>29</v>
      </c>
      <c r="B32" s="16" t="s">
        <v>58</v>
      </c>
      <c r="C32" s="18">
        <v>26</v>
      </c>
      <c r="D32" s="18">
        <v>5117009</v>
      </c>
      <c r="E32" s="17">
        <v>2212.16683483</v>
      </c>
      <c r="F32" s="17">
        <v>934.50999303</v>
      </c>
      <c r="G32" s="17">
        <v>1277.6568418</v>
      </c>
      <c r="H32" s="17">
        <v>96174.98862106</v>
      </c>
      <c r="I32" s="17">
        <v>97994.65480968</v>
      </c>
      <c r="J32" s="18">
        <v>0</v>
      </c>
      <c r="K32" s="17">
        <v>0</v>
      </c>
    </row>
    <row r="33" spans="1:11" ht="15">
      <c r="A33" s="15" t="s">
        <v>31</v>
      </c>
      <c r="B33" s="16" t="s">
        <v>59</v>
      </c>
      <c r="C33" s="18">
        <v>118</v>
      </c>
      <c r="D33" s="18">
        <v>12147243</v>
      </c>
      <c r="E33" s="17">
        <v>7658.57863683</v>
      </c>
      <c r="F33" s="17">
        <v>3815.06824284</v>
      </c>
      <c r="G33" s="17">
        <v>3843.51039399</v>
      </c>
      <c r="H33" s="17">
        <v>149571.12531736</v>
      </c>
      <c r="I33" s="17">
        <v>150618.39691188</v>
      </c>
      <c r="J33" s="18">
        <v>0</v>
      </c>
      <c r="K33" s="17">
        <v>0</v>
      </c>
    </row>
    <row r="34" spans="1:11" ht="15">
      <c r="A34" s="15" t="s">
        <v>33</v>
      </c>
      <c r="B34" s="16" t="s">
        <v>60</v>
      </c>
      <c r="C34" s="18">
        <v>39</v>
      </c>
      <c r="D34" s="18">
        <v>14005645</v>
      </c>
      <c r="E34" s="17">
        <v>1787.74019409</v>
      </c>
      <c r="F34" s="17">
        <v>1480.91590738</v>
      </c>
      <c r="G34" s="17">
        <v>306.82428671</v>
      </c>
      <c r="H34" s="17">
        <v>146077.95791571</v>
      </c>
      <c r="I34" s="17">
        <v>149026.60926256</v>
      </c>
      <c r="J34" s="18">
        <v>0</v>
      </c>
      <c r="K34" s="17">
        <v>0</v>
      </c>
    </row>
    <row r="35" spans="1:11" ht="15">
      <c r="A35" s="15" t="s">
        <v>35</v>
      </c>
      <c r="B35" s="16" t="s">
        <v>61</v>
      </c>
      <c r="C35" s="18">
        <v>31</v>
      </c>
      <c r="D35" s="18">
        <v>11791520</v>
      </c>
      <c r="E35" s="17">
        <v>4391.54286857</v>
      </c>
      <c r="F35" s="17">
        <v>2682.79558048</v>
      </c>
      <c r="G35" s="17">
        <v>1708.74728809</v>
      </c>
      <c r="H35" s="17">
        <v>223531.99687321</v>
      </c>
      <c r="I35" s="17">
        <v>227847.38765413</v>
      </c>
      <c r="J35" s="18">
        <v>0</v>
      </c>
      <c r="K35" s="17">
        <v>0</v>
      </c>
    </row>
    <row r="36" spans="1:11" ht="15">
      <c r="A36" s="8" t="s">
        <v>47</v>
      </c>
      <c r="B36" s="8" t="s">
        <v>62</v>
      </c>
      <c r="C36" s="19">
        <f>SUM($C$25:$C$35)</f>
        <v>366</v>
      </c>
      <c r="D36" s="19">
        <f>SUM($D$25:$D$35)</f>
        <v>87225151</v>
      </c>
      <c r="E36" s="12">
        <f>SUM($E$25:$E$35)</f>
        <v>32616.7459977</v>
      </c>
      <c r="F36" s="12">
        <f>SUM($F$25:$F$35)</f>
        <v>16726.365383279997</v>
      </c>
      <c r="G36" s="12">
        <f>SUM($G$25:$G$35)</f>
        <v>15890.38061442</v>
      </c>
      <c r="H36" s="12">
        <f>SUM($H$25:$H$35)</f>
        <v>1366230.38828179</v>
      </c>
      <c r="I36" s="12">
        <f>SUM($I$25:$I$35)</f>
        <v>1385440.6206697999</v>
      </c>
      <c r="J36" s="19">
        <f>SUM($J$25:$J$35)</f>
        <v>0</v>
      </c>
      <c r="K36" s="12">
        <f>SUM($K$25:$K$35)</f>
        <v>0</v>
      </c>
    </row>
    <row r="37" spans="1:11" ht="15">
      <c r="A37" s="5"/>
      <c r="B37" s="7" t="s">
        <v>47</v>
      </c>
      <c r="C37" s="20"/>
      <c r="D37" s="20"/>
      <c r="E37" s="13"/>
      <c r="F37" s="13"/>
      <c r="G37" s="13"/>
      <c r="H37" s="13"/>
      <c r="I37" s="13"/>
      <c r="J37" s="20"/>
      <c r="K37" s="13"/>
    </row>
    <row r="38" spans="1:11" ht="15.75">
      <c r="A38" s="3" t="s">
        <v>63</v>
      </c>
      <c r="B38" s="4" t="s">
        <v>64</v>
      </c>
      <c r="C38" s="20"/>
      <c r="D38" s="20"/>
      <c r="E38" s="13"/>
      <c r="F38" s="13"/>
      <c r="G38" s="13"/>
      <c r="H38" s="13"/>
      <c r="I38" s="13"/>
      <c r="J38" s="20"/>
      <c r="K38" s="13"/>
    </row>
    <row r="39" spans="1:11" ht="15">
      <c r="A39" s="15" t="s">
        <v>15</v>
      </c>
      <c r="B39" s="16" t="s">
        <v>65</v>
      </c>
      <c r="C39" s="18">
        <v>21</v>
      </c>
      <c r="D39" s="18">
        <v>506641</v>
      </c>
      <c r="E39" s="17">
        <v>652.90268607</v>
      </c>
      <c r="F39" s="17">
        <v>351.76461478</v>
      </c>
      <c r="G39" s="17">
        <v>301.13807129</v>
      </c>
      <c r="H39" s="17">
        <v>21334.05686809</v>
      </c>
      <c r="I39" s="17">
        <v>21237.75266456</v>
      </c>
      <c r="J39" s="18">
        <v>1</v>
      </c>
      <c r="K39" s="17">
        <v>0</v>
      </c>
    </row>
    <row r="40" spans="1:11" ht="15">
      <c r="A40" s="15" t="s">
        <v>17</v>
      </c>
      <c r="B40" s="16" t="s">
        <v>66</v>
      </c>
      <c r="C40" s="18">
        <v>32</v>
      </c>
      <c r="D40" s="18">
        <v>5076631</v>
      </c>
      <c r="E40" s="17">
        <v>2603.70764342</v>
      </c>
      <c r="F40" s="17">
        <v>1902.32457754</v>
      </c>
      <c r="G40" s="17">
        <v>701.38306588</v>
      </c>
      <c r="H40" s="17">
        <v>147615.67277618</v>
      </c>
      <c r="I40" s="17">
        <v>149856.06724514</v>
      </c>
      <c r="J40" s="18">
        <v>2</v>
      </c>
      <c r="K40" s="17">
        <v>9.3273</v>
      </c>
    </row>
    <row r="41" spans="1:11" ht="15">
      <c r="A41" s="15" t="s">
        <v>19</v>
      </c>
      <c r="B41" s="16" t="s">
        <v>67</v>
      </c>
      <c r="C41" s="18">
        <v>25</v>
      </c>
      <c r="D41" s="18">
        <v>4273085</v>
      </c>
      <c r="E41" s="17">
        <v>3935.04916863</v>
      </c>
      <c r="F41" s="17">
        <v>2392.04802872</v>
      </c>
      <c r="G41" s="17">
        <v>1543.00113991</v>
      </c>
      <c r="H41" s="17">
        <v>180129.2573241</v>
      </c>
      <c r="I41" s="17">
        <v>182157.5520142</v>
      </c>
      <c r="J41" s="18">
        <v>0</v>
      </c>
      <c r="K41" s="17">
        <v>0</v>
      </c>
    </row>
    <row r="42" spans="1:11" ht="15">
      <c r="A42" s="15" t="s">
        <v>21</v>
      </c>
      <c r="B42" s="16" t="s">
        <v>68</v>
      </c>
      <c r="C42" s="18">
        <v>10</v>
      </c>
      <c r="D42" s="18">
        <v>804549</v>
      </c>
      <c r="E42" s="17">
        <v>486.61411257</v>
      </c>
      <c r="F42" s="17">
        <v>276.58746595</v>
      </c>
      <c r="G42" s="17">
        <v>210.02664662</v>
      </c>
      <c r="H42" s="17">
        <v>19830.0699949</v>
      </c>
      <c r="I42" s="17">
        <v>21140.7370347</v>
      </c>
      <c r="J42" s="18">
        <v>0</v>
      </c>
      <c r="K42" s="17">
        <v>0</v>
      </c>
    </row>
    <row r="43" spans="1:11" ht="15">
      <c r="A43" s="15" t="s">
        <v>23</v>
      </c>
      <c r="B43" s="16" t="s">
        <v>69</v>
      </c>
      <c r="C43" s="18">
        <v>25</v>
      </c>
      <c r="D43" s="18">
        <v>500467</v>
      </c>
      <c r="E43" s="17">
        <v>10585.04167532</v>
      </c>
      <c r="F43" s="17">
        <v>6492.2426647</v>
      </c>
      <c r="G43" s="17">
        <v>4092.79901062</v>
      </c>
      <c r="H43" s="17">
        <v>99049.16645398</v>
      </c>
      <c r="I43" s="17">
        <v>111752.81965168</v>
      </c>
      <c r="J43" s="18">
        <v>0</v>
      </c>
      <c r="K43" s="17">
        <v>0</v>
      </c>
    </row>
    <row r="44" spans="1:11" ht="15">
      <c r="A44" s="15" t="s">
        <v>25</v>
      </c>
      <c r="B44" s="16" t="s">
        <v>70</v>
      </c>
      <c r="C44" s="18">
        <v>22</v>
      </c>
      <c r="D44" s="18">
        <v>358128</v>
      </c>
      <c r="E44" s="17">
        <v>958.92545909</v>
      </c>
      <c r="F44" s="17">
        <v>567.08030092</v>
      </c>
      <c r="G44" s="17">
        <v>391.84515817</v>
      </c>
      <c r="H44" s="17">
        <v>17042.66187574</v>
      </c>
      <c r="I44" s="17">
        <v>17412.17101223</v>
      </c>
      <c r="J44" s="18">
        <v>2</v>
      </c>
      <c r="K44" s="17">
        <v>25.8129</v>
      </c>
    </row>
    <row r="45" spans="1:11" ht="15">
      <c r="A45" s="8" t="s">
        <v>47</v>
      </c>
      <c r="B45" s="8" t="s">
        <v>71</v>
      </c>
      <c r="C45" s="19">
        <f>SUM($C$39:$C$44)</f>
        <v>135</v>
      </c>
      <c r="D45" s="19">
        <f>SUM($D$39:$D$44)</f>
        <v>11519501</v>
      </c>
      <c r="E45" s="12">
        <f>SUM($E$39:$E$44)</f>
        <v>19222.240745100004</v>
      </c>
      <c r="F45" s="12">
        <f>SUM($F$39:$F$44)</f>
        <v>11982.047652610001</v>
      </c>
      <c r="G45" s="12">
        <f>SUM($G$39:$G$44)</f>
        <v>7240.19309249</v>
      </c>
      <c r="H45" s="12">
        <f>SUM($H$39:$H$44)</f>
        <v>485000.8852929901</v>
      </c>
      <c r="I45" s="12">
        <f>SUM($I$39:$I$44)</f>
        <v>503557.09962250997</v>
      </c>
      <c r="J45" s="19">
        <f>SUM($J$39:$J$44)</f>
        <v>5</v>
      </c>
      <c r="K45" s="12">
        <f>SUM($K$39:$K$44)</f>
        <v>35.1402</v>
      </c>
    </row>
    <row r="46" spans="1:11" ht="15">
      <c r="A46" s="5"/>
      <c r="B46" s="7" t="s">
        <v>47</v>
      </c>
      <c r="C46" s="20"/>
      <c r="D46" s="20"/>
      <c r="E46" s="13"/>
      <c r="F46" s="13"/>
      <c r="G46" s="13"/>
      <c r="H46" s="13"/>
      <c r="I46" s="13"/>
      <c r="J46" s="20"/>
      <c r="K46" s="13"/>
    </row>
    <row r="47" spans="1:11" ht="15.75">
      <c r="A47" s="3" t="s">
        <v>72</v>
      </c>
      <c r="B47" s="4" t="s">
        <v>73</v>
      </c>
      <c r="C47" s="20"/>
      <c r="D47" s="20"/>
      <c r="E47" s="13"/>
      <c r="F47" s="13"/>
      <c r="G47" s="13"/>
      <c r="H47" s="13"/>
      <c r="I47" s="13"/>
      <c r="J47" s="20"/>
      <c r="K47" s="13"/>
    </row>
    <row r="48" spans="1:11" ht="15">
      <c r="A48" s="15" t="s">
        <v>15</v>
      </c>
      <c r="B48" s="16" t="s">
        <v>74</v>
      </c>
      <c r="C48" s="18">
        <v>25</v>
      </c>
      <c r="D48" s="18">
        <v>2688576</v>
      </c>
      <c r="E48" s="17">
        <v>171.9962027</v>
      </c>
      <c r="F48" s="17">
        <v>109.26816138</v>
      </c>
      <c r="G48" s="17">
        <v>62.72804132</v>
      </c>
      <c r="H48" s="17">
        <v>16342.72417396</v>
      </c>
      <c r="I48" s="17">
        <v>16536.4227451</v>
      </c>
      <c r="J48" s="18">
        <v>0</v>
      </c>
      <c r="K48" s="17">
        <v>0</v>
      </c>
    </row>
    <row r="49" spans="1:11" ht="15">
      <c r="A49" s="15" t="s">
        <v>17</v>
      </c>
      <c r="B49" s="16" t="s">
        <v>75</v>
      </c>
      <c r="C49" s="18">
        <v>10</v>
      </c>
      <c r="D49" s="18">
        <v>2895835</v>
      </c>
      <c r="E49" s="17">
        <v>90.00228866</v>
      </c>
      <c r="F49" s="17">
        <v>40.79003504</v>
      </c>
      <c r="G49" s="17">
        <v>49.21225362</v>
      </c>
      <c r="H49" s="17">
        <v>13019.2069363</v>
      </c>
      <c r="I49" s="17">
        <v>13183.2897029</v>
      </c>
      <c r="J49" s="18">
        <v>0</v>
      </c>
      <c r="K49" s="17">
        <v>0</v>
      </c>
    </row>
    <row r="50" spans="1:11" ht="15">
      <c r="A50" s="8" t="s">
        <v>47</v>
      </c>
      <c r="B50" s="8" t="s">
        <v>76</v>
      </c>
      <c r="C50" s="19">
        <f>SUM($C$48:$C$49)</f>
        <v>35</v>
      </c>
      <c r="D50" s="19">
        <f>SUM($D$48:$D$49)</f>
        <v>5584411</v>
      </c>
      <c r="E50" s="12">
        <f>SUM($E$48:$E$49)</f>
        <v>261.99849136</v>
      </c>
      <c r="F50" s="12">
        <f>SUM($F$48:$F$49)</f>
        <v>150.05819642</v>
      </c>
      <c r="G50" s="12">
        <f>SUM($G$48:$G$49)</f>
        <v>111.94029494</v>
      </c>
      <c r="H50" s="12">
        <f>SUM($H$48:$H$49)</f>
        <v>29361.931110259997</v>
      </c>
      <c r="I50" s="12">
        <f>SUM($I$48:$I$49)</f>
        <v>29719.712448</v>
      </c>
      <c r="J50" s="19">
        <f>SUM($J$48:$J$49)</f>
        <v>0</v>
      </c>
      <c r="K50" s="12">
        <f>SUM($K$48:$K$49)</f>
        <v>0</v>
      </c>
    </row>
    <row r="51" spans="1:11" ht="15">
      <c r="A51" s="5"/>
      <c r="B51" s="7" t="s">
        <v>47</v>
      </c>
      <c r="C51" s="20"/>
      <c r="D51" s="20"/>
      <c r="E51" s="13"/>
      <c r="F51" s="13"/>
      <c r="G51" s="13"/>
      <c r="H51" s="13"/>
      <c r="I51" s="13"/>
      <c r="J51" s="20"/>
      <c r="K51" s="13"/>
    </row>
    <row r="52" spans="1:11" ht="15.75">
      <c r="A52" s="3" t="s">
        <v>77</v>
      </c>
      <c r="B52" s="4" t="s">
        <v>78</v>
      </c>
      <c r="C52" s="20"/>
      <c r="D52" s="20"/>
      <c r="E52" s="13"/>
      <c r="F52" s="13"/>
      <c r="G52" s="13"/>
      <c r="H52" s="13"/>
      <c r="I52" s="13"/>
      <c r="J52" s="20"/>
      <c r="K52" s="13"/>
    </row>
    <row r="53" spans="1:11" ht="15">
      <c r="A53" s="15" t="s">
        <v>15</v>
      </c>
      <c r="B53" s="16" t="s">
        <v>79</v>
      </c>
      <c r="C53" s="18">
        <v>94</v>
      </c>
      <c r="D53" s="18">
        <v>2546000</v>
      </c>
      <c r="E53" s="17">
        <v>7190.77401316</v>
      </c>
      <c r="F53" s="17">
        <v>1128.91305517</v>
      </c>
      <c r="G53" s="17">
        <v>6061.86095799</v>
      </c>
      <c r="H53" s="17">
        <v>73994.01677849</v>
      </c>
      <c r="I53" s="17">
        <v>70977.74119587</v>
      </c>
      <c r="J53" s="18">
        <v>0</v>
      </c>
      <c r="K53" s="17">
        <v>0</v>
      </c>
    </row>
    <row r="54" spans="1:11" ht="15">
      <c r="A54" s="15" t="s">
        <v>17</v>
      </c>
      <c r="B54" s="16" t="s">
        <v>80</v>
      </c>
      <c r="C54" s="18">
        <v>11</v>
      </c>
      <c r="D54" s="18">
        <v>4362502</v>
      </c>
      <c r="E54" s="17">
        <v>1127.10414781</v>
      </c>
      <c r="F54" s="17">
        <v>26.73392536</v>
      </c>
      <c r="G54" s="17">
        <v>1100.37022245</v>
      </c>
      <c r="H54" s="17">
        <v>20430.06806751</v>
      </c>
      <c r="I54" s="17">
        <v>20265.1908553</v>
      </c>
      <c r="J54" s="18">
        <v>0</v>
      </c>
      <c r="K54" s="17">
        <v>0</v>
      </c>
    </row>
    <row r="55" spans="1:11" ht="15">
      <c r="A55" s="15" t="s">
        <v>19</v>
      </c>
      <c r="B55" s="16" t="s">
        <v>81</v>
      </c>
      <c r="C55" s="18">
        <v>124</v>
      </c>
      <c r="D55" s="18">
        <v>10882436</v>
      </c>
      <c r="E55" s="17">
        <v>12652.6540503</v>
      </c>
      <c r="F55" s="17">
        <v>3989.85041051</v>
      </c>
      <c r="G55" s="17">
        <v>8662.80363979</v>
      </c>
      <c r="H55" s="17">
        <v>412858.85477943</v>
      </c>
      <c r="I55" s="17">
        <v>415637.40757616</v>
      </c>
      <c r="J55" s="18">
        <v>0</v>
      </c>
      <c r="K55" s="17">
        <v>0</v>
      </c>
    </row>
    <row r="56" spans="1:11" ht="15">
      <c r="A56" s="15" t="s">
        <v>21</v>
      </c>
      <c r="B56" s="16" t="s">
        <v>82</v>
      </c>
      <c r="C56" s="18">
        <v>46</v>
      </c>
      <c r="D56" s="18">
        <v>1255645</v>
      </c>
      <c r="E56" s="17">
        <v>366.22134857</v>
      </c>
      <c r="F56" s="17">
        <v>303.51426982</v>
      </c>
      <c r="G56" s="17">
        <v>62.70707875</v>
      </c>
      <c r="H56" s="17">
        <v>20540.75575548</v>
      </c>
      <c r="I56" s="17">
        <v>21557.65441218</v>
      </c>
      <c r="J56" s="18">
        <v>0</v>
      </c>
      <c r="K56" s="17">
        <v>0</v>
      </c>
    </row>
    <row r="57" spans="1:11" ht="15">
      <c r="A57" s="8" t="s">
        <v>47</v>
      </c>
      <c r="B57" s="8" t="s">
        <v>83</v>
      </c>
      <c r="C57" s="19">
        <f>SUM($C$53:$C$56)</f>
        <v>275</v>
      </c>
      <c r="D57" s="19">
        <f>SUM($D$53:$D$56)</f>
        <v>19046583</v>
      </c>
      <c r="E57" s="12">
        <f>SUM($E$53:$E$56)</f>
        <v>21336.753559840003</v>
      </c>
      <c r="F57" s="12">
        <f>SUM($F$53:$F$56)</f>
        <v>5449.01166086</v>
      </c>
      <c r="G57" s="12">
        <f>SUM($G$53:$G$56)</f>
        <v>15887.74189898</v>
      </c>
      <c r="H57" s="12">
        <f>SUM($H$53:$H$56)</f>
        <v>527823.6953809101</v>
      </c>
      <c r="I57" s="12">
        <f>SUM($I$53:$I$56)</f>
        <v>528437.9940395099</v>
      </c>
      <c r="J57" s="19">
        <f>SUM($J$53:$J$56)</f>
        <v>0</v>
      </c>
      <c r="K57" s="12">
        <f>SUM($K$53:$K$56)</f>
        <v>0</v>
      </c>
    </row>
    <row r="58" spans="1:11" ht="15">
      <c r="A58" s="5"/>
      <c r="B58" s="7" t="s">
        <v>47</v>
      </c>
      <c r="C58" s="20"/>
      <c r="D58" s="20"/>
      <c r="E58" s="13"/>
      <c r="F58" s="13"/>
      <c r="G58" s="13"/>
      <c r="H58" s="13"/>
      <c r="I58" s="13"/>
      <c r="J58" s="20"/>
      <c r="K58" s="13"/>
    </row>
    <row r="59" spans="1:11" ht="15">
      <c r="A59" s="9" t="s">
        <v>47</v>
      </c>
      <c r="B59" s="9" t="s">
        <v>84</v>
      </c>
      <c r="C59" s="22">
        <f>SUM($C$6:$C$21)+SUM($C$25:$C$35)+SUM($C$39:$C$44)+SUM($C$48:$C$49)+SUM($C$53:$C$56)</f>
        <v>1123</v>
      </c>
      <c r="D59" s="22">
        <f>SUM($D$6:$D$21)+SUM($D$25:$D$35)+SUM($D$39:$D$44)+SUM($D$48:$D$49)+SUM($D$53:$D$56)</f>
        <v>130719455</v>
      </c>
      <c r="E59" s="14">
        <f>SUM($E$6:$E$21)+SUM($E$25:$E$35)+SUM($E$39:$E$44)+SUM($E$48:$E$49)+SUM($E$53:$E$56)</f>
        <v>817044.3661016299</v>
      </c>
      <c r="F59" s="14">
        <f>SUM($F$6:$F$21)+SUM($F$25:$F$35)+SUM($F$39:$F$44)+SUM($F$48:$F$49)+SUM($F$53:$F$56)</f>
        <v>723157.50640433</v>
      </c>
      <c r="G59" s="14">
        <f>SUM($G$6:$G$21)+SUM($G$25:$G$35)+SUM($G$39:$G$44)+SUM($G$48:$G$49)+SUM($G$53:$G$56)</f>
        <v>93886.85969729995</v>
      </c>
      <c r="H59" s="14">
        <f>SUM($H$6:$H$21)+SUM($H$25:$H$35)+SUM($H$39:$H$44)+SUM($H$48:$H$49)+SUM($H$53:$H$56)</f>
        <v>3763993.62018565</v>
      </c>
      <c r="I59" s="14">
        <f>SUM($I$6:$I$21)+SUM($I$25:$I$35)+SUM($I$39:$I$44)+SUM($I$48:$I$49)+SUM($I$53:$I$56)</f>
        <v>3838464.2803028296</v>
      </c>
      <c r="J59" s="22">
        <f>SUM($J$6:$J$21)+SUM($J$25:$J$35)+SUM($J$39:$J$44)+SUM($J$48:$J$49)+SUM($J$53:$J$56)</f>
        <v>15</v>
      </c>
      <c r="K59" s="14">
        <f>SUM($K$6:$K$21)+SUM($K$25:$K$35)+SUM($K$39:$K$44)+SUM($K$48:$K$49)+SUM($K$53:$K$56)</f>
        <v>281.8002</v>
      </c>
    </row>
    <row r="60" spans="1:11" ht="15">
      <c r="A60" s="5"/>
      <c r="B60" s="7" t="s">
        <v>47</v>
      </c>
      <c r="C60" s="20"/>
      <c r="D60" s="20"/>
      <c r="E60" s="13"/>
      <c r="F60" s="13"/>
      <c r="G60" s="13"/>
      <c r="H60" s="13"/>
      <c r="I60" s="13"/>
      <c r="J60" s="20"/>
      <c r="K60" s="13"/>
    </row>
    <row r="61" spans="1:11" ht="15.75">
      <c r="A61" s="3" t="s">
        <v>85</v>
      </c>
      <c r="B61" s="4" t="s">
        <v>86</v>
      </c>
      <c r="C61" s="20"/>
      <c r="D61" s="20"/>
      <c r="E61" s="13"/>
      <c r="F61" s="13"/>
      <c r="G61" s="13"/>
      <c r="H61" s="13"/>
      <c r="I61" s="13"/>
      <c r="J61" s="20"/>
      <c r="K61" s="13"/>
    </row>
    <row r="62" spans="1:11" ht="15.75">
      <c r="A62" s="3" t="s">
        <v>13</v>
      </c>
      <c r="B62" s="4" t="s">
        <v>14</v>
      </c>
      <c r="C62" s="20"/>
      <c r="D62" s="20"/>
      <c r="E62" s="13"/>
      <c r="F62" s="13"/>
      <c r="G62" s="13"/>
      <c r="H62" s="13"/>
      <c r="I62" s="13"/>
      <c r="J62" s="20"/>
      <c r="K62" s="13"/>
    </row>
    <row r="63" spans="1:11" ht="15">
      <c r="A63" s="15" t="s">
        <v>15</v>
      </c>
      <c r="B63" s="16" t="s">
        <v>87</v>
      </c>
      <c r="C63" s="18">
        <v>181</v>
      </c>
      <c r="D63" s="18">
        <v>133058</v>
      </c>
      <c r="E63" s="17">
        <v>0</v>
      </c>
      <c r="F63" s="17">
        <v>20326.61674911</v>
      </c>
      <c r="G63" s="17">
        <v>-20326.61674911</v>
      </c>
      <c r="H63" s="17">
        <v>27997.70477775</v>
      </c>
      <c r="I63" s="17">
        <v>38271.22058116</v>
      </c>
      <c r="J63" s="18">
        <v>0</v>
      </c>
      <c r="K63" s="17">
        <v>0</v>
      </c>
    </row>
    <row r="64" spans="1:11" ht="15">
      <c r="A64" s="15" t="s">
        <v>17</v>
      </c>
      <c r="B64" s="16" t="s">
        <v>88</v>
      </c>
      <c r="C64" s="18">
        <v>11</v>
      </c>
      <c r="D64" s="18">
        <v>23149</v>
      </c>
      <c r="E64" s="17">
        <v>0</v>
      </c>
      <c r="F64" s="17">
        <v>270.9232961</v>
      </c>
      <c r="G64" s="17">
        <v>-270.9232961</v>
      </c>
      <c r="H64" s="17">
        <v>1347.6177114</v>
      </c>
      <c r="I64" s="17">
        <v>1471.5067218</v>
      </c>
      <c r="J64" s="18">
        <v>0</v>
      </c>
      <c r="K64" s="17">
        <v>0</v>
      </c>
    </row>
    <row r="65" spans="1:11" ht="15">
      <c r="A65" s="15" t="s">
        <v>19</v>
      </c>
      <c r="B65" s="16" t="s">
        <v>89</v>
      </c>
      <c r="C65" s="18">
        <v>8</v>
      </c>
      <c r="D65" s="18">
        <v>80</v>
      </c>
      <c r="E65" s="17">
        <v>0</v>
      </c>
      <c r="F65" s="17">
        <v>0</v>
      </c>
      <c r="G65" s="17">
        <v>0</v>
      </c>
      <c r="H65" s="17">
        <v>2016.1982764</v>
      </c>
      <c r="I65" s="17">
        <v>2007.4204924</v>
      </c>
      <c r="J65" s="18">
        <v>0</v>
      </c>
      <c r="K65" s="17">
        <v>0</v>
      </c>
    </row>
    <row r="66" spans="1:11" ht="15">
      <c r="A66" s="15" t="s">
        <v>21</v>
      </c>
      <c r="B66" s="16" t="s">
        <v>90</v>
      </c>
      <c r="C66" s="18">
        <v>0</v>
      </c>
      <c r="D66" s="18">
        <v>0</v>
      </c>
      <c r="E66" s="17">
        <v>0</v>
      </c>
      <c r="F66" s="17">
        <v>60.6</v>
      </c>
      <c r="G66" s="17">
        <v>-60.6</v>
      </c>
      <c r="H66" s="17">
        <v>0</v>
      </c>
      <c r="I66" s="17">
        <v>54.7</v>
      </c>
      <c r="J66" s="18">
        <v>0</v>
      </c>
      <c r="K66" s="17">
        <v>0</v>
      </c>
    </row>
    <row r="67" spans="1:11" ht="15">
      <c r="A67" s="8" t="s">
        <v>47</v>
      </c>
      <c r="B67" s="8" t="s">
        <v>91</v>
      </c>
      <c r="C67" s="19">
        <f>SUM($C$63:$C$66)</f>
        <v>200</v>
      </c>
      <c r="D67" s="19">
        <f>SUM($D$63:$D$66)</f>
        <v>156287</v>
      </c>
      <c r="E67" s="12">
        <f>SUM($E$63:$E$66)</f>
        <v>0</v>
      </c>
      <c r="F67" s="12">
        <f>SUM($F$63:$F$66)</f>
        <v>20658.14004521</v>
      </c>
      <c r="G67" s="12">
        <f>SUM($G$63:$G$66)</f>
        <v>-20658.14004521</v>
      </c>
      <c r="H67" s="12">
        <f>SUM($H$63:$H$66)</f>
        <v>31361.520765549998</v>
      </c>
      <c r="I67" s="12">
        <f>SUM($I$63:$I$66)</f>
        <v>41804.847795359994</v>
      </c>
      <c r="J67" s="19">
        <f>SUM($J$63:$J$66)</f>
        <v>0</v>
      </c>
      <c r="K67" s="12">
        <f>SUM($K$63:$K$66)</f>
        <v>0</v>
      </c>
    </row>
    <row r="68" spans="1:11" ht="15">
      <c r="A68" s="5"/>
      <c r="B68" s="7" t="s">
        <v>47</v>
      </c>
      <c r="C68" s="20"/>
      <c r="D68" s="20"/>
      <c r="E68" s="13"/>
      <c r="F68" s="13"/>
      <c r="G68" s="13"/>
      <c r="H68" s="13"/>
      <c r="I68" s="13"/>
      <c r="J68" s="20"/>
      <c r="K68" s="13"/>
    </row>
    <row r="69" spans="1:11" ht="15.75">
      <c r="A69" s="3" t="s">
        <v>49</v>
      </c>
      <c r="B69" s="4" t="s">
        <v>50</v>
      </c>
      <c r="C69" s="20"/>
      <c r="D69" s="20"/>
      <c r="E69" s="13"/>
      <c r="F69" s="13"/>
      <c r="G69" s="13"/>
      <c r="H69" s="13"/>
      <c r="I69" s="13"/>
      <c r="J69" s="20"/>
      <c r="K69" s="13"/>
    </row>
    <row r="70" spans="1:11" ht="15">
      <c r="A70" s="15" t="s">
        <v>15</v>
      </c>
      <c r="B70" s="16" t="s">
        <v>60</v>
      </c>
      <c r="C70" s="18">
        <v>19</v>
      </c>
      <c r="D70" s="18">
        <v>311781</v>
      </c>
      <c r="E70" s="17">
        <v>0</v>
      </c>
      <c r="F70" s="17">
        <v>24.74337145</v>
      </c>
      <c r="G70" s="17">
        <v>-24.74337145</v>
      </c>
      <c r="H70" s="17">
        <v>3654.2065016</v>
      </c>
      <c r="I70" s="17">
        <v>3742.2358143</v>
      </c>
      <c r="J70" s="18">
        <v>0</v>
      </c>
      <c r="K70" s="17">
        <v>0</v>
      </c>
    </row>
    <row r="71" spans="1:11" ht="15">
      <c r="A71" s="15" t="s">
        <v>17</v>
      </c>
      <c r="B71" s="16" t="s">
        <v>92</v>
      </c>
      <c r="C71" s="18">
        <v>16</v>
      </c>
      <c r="D71" s="18">
        <v>104018</v>
      </c>
      <c r="E71" s="17">
        <v>0</v>
      </c>
      <c r="F71" s="17">
        <v>217.86</v>
      </c>
      <c r="G71" s="17">
        <v>-217.86</v>
      </c>
      <c r="H71" s="17">
        <v>4265.29736</v>
      </c>
      <c r="I71" s="17">
        <v>4524.258914</v>
      </c>
      <c r="J71" s="18">
        <v>0</v>
      </c>
      <c r="K71" s="17">
        <v>0</v>
      </c>
    </row>
    <row r="72" spans="1:11" ht="15">
      <c r="A72" s="8" t="s">
        <v>47</v>
      </c>
      <c r="B72" s="8" t="s">
        <v>93</v>
      </c>
      <c r="C72" s="19">
        <f>SUM($C$70:$C$71)</f>
        <v>35</v>
      </c>
      <c r="D72" s="19">
        <f>SUM($D$70:$D$71)</f>
        <v>415799</v>
      </c>
      <c r="E72" s="12">
        <f>SUM($E$70:$E$71)</f>
        <v>0</v>
      </c>
      <c r="F72" s="12">
        <f>SUM($F$70:$F$71)</f>
        <v>242.60337145000003</v>
      </c>
      <c r="G72" s="12">
        <f>SUM($G$70:$G$71)</f>
        <v>-242.60337145000003</v>
      </c>
      <c r="H72" s="12">
        <f>SUM($H$70:$H$71)</f>
        <v>7919.5038616</v>
      </c>
      <c r="I72" s="12">
        <f>SUM($I$70:$I$71)</f>
        <v>8266.4947283</v>
      </c>
      <c r="J72" s="19">
        <f>SUM($J$70:$J$71)</f>
        <v>0</v>
      </c>
      <c r="K72" s="12">
        <f>SUM($K$70:$K$71)</f>
        <v>0</v>
      </c>
    </row>
    <row r="73" spans="1:11" ht="15">
      <c r="A73" s="5"/>
      <c r="B73" s="6" t="s">
        <v>47</v>
      </c>
      <c r="C73" s="20"/>
      <c r="D73" s="20"/>
      <c r="E73" s="13"/>
      <c r="F73" s="13"/>
      <c r="G73" s="13"/>
      <c r="H73" s="13"/>
      <c r="I73" s="13"/>
      <c r="J73" s="20"/>
      <c r="K73" s="13"/>
    </row>
    <row r="74" spans="1:11" ht="15">
      <c r="A74" s="15" t="s">
        <v>63</v>
      </c>
      <c r="B74" s="16" t="s">
        <v>78</v>
      </c>
      <c r="C74" s="18">
        <v>0</v>
      </c>
      <c r="D74" s="18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v>0</v>
      </c>
      <c r="K74" s="17">
        <v>0</v>
      </c>
    </row>
    <row r="75" spans="1:11" ht="15">
      <c r="A75" s="5"/>
      <c r="B75" s="5"/>
      <c r="C75" s="20"/>
      <c r="D75" s="20"/>
      <c r="E75" s="13"/>
      <c r="F75" s="13"/>
      <c r="G75" s="13"/>
      <c r="H75" s="13"/>
      <c r="I75" s="13"/>
      <c r="J75" s="20"/>
      <c r="K75" s="13"/>
    </row>
    <row r="76" spans="1:11" ht="15">
      <c r="A76" s="9" t="s">
        <v>47</v>
      </c>
      <c r="B76" s="9" t="s">
        <v>94</v>
      </c>
      <c r="C76" s="22">
        <f>SUM($C$63:$C$66)+SUM($C$70:$C$71)+SUM($C$74:$C$74)</f>
        <v>235</v>
      </c>
      <c r="D76" s="22">
        <f>SUM($D$63:$D$66)+SUM($D$70:$D$71)+SUM($D$74:$D$74)</f>
        <v>572086</v>
      </c>
      <c r="E76" s="14">
        <f>SUM($E$63:$E$66)+SUM($E$70:$E$71)+SUM($E$74:$E$74)</f>
        <v>0</v>
      </c>
      <c r="F76" s="14">
        <f>SUM($F$63:$F$66)+SUM($F$70:$F$71)+SUM($F$74:$F$74)</f>
        <v>20900.74341666</v>
      </c>
      <c r="G76" s="14">
        <f>SUM($G$63:$G$66)+SUM($G$70:$G$71)+SUM($G$74:$G$74)</f>
        <v>-20900.74341666</v>
      </c>
      <c r="H76" s="14">
        <f>SUM($H$63:$H$66)+SUM($H$70:$H$71)+SUM($H$74:$H$74)</f>
        <v>39281.02462715</v>
      </c>
      <c r="I76" s="14">
        <f>SUM($I$63:$I$66)+SUM($I$70:$I$71)+SUM($I$74:$I$74)</f>
        <v>50071.342523659994</v>
      </c>
      <c r="J76" s="22">
        <f>SUM($J$63:$J$66)+SUM($J$70:$J$71)+SUM($J$74:$J$74)</f>
        <v>0</v>
      </c>
      <c r="K76" s="14">
        <f>SUM($K$63:$K$66)+SUM($K$70:$K$71)+SUM($K$74:$K$74)</f>
        <v>0</v>
      </c>
    </row>
    <row r="77" spans="1:11" ht="15">
      <c r="A77" s="5"/>
      <c r="B77" s="7" t="s">
        <v>47</v>
      </c>
      <c r="C77" s="20"/>
      <c r="D77" s="20"/>
      <c r="E77" s="13"/>
      <c r="F77" s="13"/>
      <c r="G77" s="13"/>
      <c r="H77" s="13"/>
      <c r="I77" s="13"/>
      <c r="J77" s="20"/>
      <c r="K77" s="13"/>
    </row>
    <row r="78" spans="1:11" ht="15.75">
      <c r="A78" s="3" t="s">
        <v>95</v>
      </c>
      <c r="B78" s="4" t="s">
        <v>96</v>
      </c>
      <c r="C78" s="20"/>
      <c r="D78" s="20"/>
      <c r="E78" s="13"/>
      <c r="F78" s="13"/>
      <c r="G78" s="13"/>
      <c r="H78" s="13"/>
      <c r="I78" s="13"/>
      <c r="J78" s="20"/>
      <c r="K78" s="13"/>
    </row>
    <row r="79" spans="1:11" ht="15">
      <c r="A79" s="15" t="s">
        <v>13</v>
      </c>
      <c r="B79" s="16" t="s">
        <v>14</v>
      </c>
      <c r="C79" s="18">
        <v>21</v>
      </c>
      <c r="D79" s="18">
        <v>3000</v>
      </c>
      <c r="E79" s="17">
        <v>0.0005</v>
      </c>
      <c r="F79" s="17">
        <v>139.3261</v>
      </c>
      <c r="G79" s="17">
        <v>-139.3256</v>
      </c>
      <c r="H79" s="17">
        <v>408.6137</v>
      </c>
      <c r="I79" s="17">
        <v>424.5015</v>
      </c>
      <c r="J79" s="18">
        <v>0</v>
      </c>
      <c r="K79" s="17">
        <v>0</v>
      </c>
    </row>
    <row r="80" spans="1:11" ht="15">
      <c r="A80" s="5"/>
      <c r="B80" s="5"/>
      <c r="C80" s="20"/>
      <c r="D80" s="20"/>
      <c r="E80" s="13"/>
      <c r="F80" s="13"/>
      <c r="G80" s="13"/>
      <c r="H80" s="13"/>
      <c r="I80" s="13"/>
      <c r="J80" s="20"/>
      <c r="K80" s="13"/>
    </row>
    <row r="81" spans="1:11" ht="15">
      <c r="A81" s="15" t="s">
        <v>49</v>
      </c>
      <c r="B81" s="16" t="s">
        <v>50</v>
      </c>
      <c r="C81" s="18">
        <v>0</v>
      </c>
      <c r="D81" s="18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v>0</v>
      </c>
      <c r="K81" s="17">
        <v>0</v>
      </c>
    </row>
    <row r="82" spans="1:11" ht="15">
      <c r="A82" s="5"/>
      <c r="B82" s="5"/>
      <c r="C82" s="20"/>
      <c r="D82" s="20"/>
      <c r="E82" s="13"/>
      <c r="F82" s="13"/>
      <c r="G82" s="13"/>
      <c r="H82" s="13"/>
      <c r="I82" s="13"/>
      <c r="J82" s="20"/>
      <c r="K82" s="13"/>
    </row>
    <row r="83" spans="1:11" ht="15">
      <c r="A83" s="15" t="s">
        <v>63</v>
      </c>
      <c r="B83" s="16" t="s">
        <v>78</v>
      </c>
      <c r="C83" s="18">
        <v>0</v>
      </c>
      <c r="D83" s="18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v>0</v>
      </c>
      <c r="K83" s="17">
        <v>0</v>
      </c>
    </row>
    <row r="84" spans="1:11" ht="15">
      <c r="A84" s="5"/>
      <c r="B84" s="5"/>
      <c r="C84" s="20"/>
      <c r="D84" s="20"/>
      <c r="E84" s="13"/>
      <c r="F84" s="13"/>
      <c r="G84" s="13"/>
      <c r="H84" s="13"/>
      <c r="I84" s="13"/>
      <c r="J84" s="20"/>
      <c r="K84" s="13"/>
    </row>
    <row r="85" spans="1:11" ht="15">
      <c r="A85" s="9" t="s">
        <v>47</v>
      </c>
      <c r="B85" s="9" t="s">
        <v>97</v>
      </c>
      <c r="C85" s="22">
        <f>SUM($C$79:$C$83)</f>
        <v>21</v>
      </c>
      <c r="D85" s="22">
        <f>SUM($D$79:$D$83)</f>
        <v>3000</v>
      </c>
      <c r="E85" s="14">
        <f>SUM($E$79:$E$83)</f>
        <v>0.0005</v>
      </c>
      <c r="F85" s="14">
        <f>SUM($F$79:$F$83)</f>
        <v>139.3261</v>
      </c>
      <c r="G85" s="14">
        <f>SUM($G$79:$G$83)</f>
        <v>-139.3256</v>
      </c>
      <c r="H85" s="14">
        <f>SUM($H$79:$H$83)</f>
        <v>408.6137</v>
      </c>
      <c r="I85" s="14">
        <f>SUM($I$79:$I$83)</f>
        <v>424.5015</v>
      </c>
      <c r="J85" s="22">
        <f>SUM($J$79:$J$83)</f>
        <v>0</v>
      </c>
      <c r="K85" s="14">
        <f>SUM($K$79:$K$83)</f>
        <v>0</v>
      </c>
    </row>
    <row r="86" spans="1:11" ht="15">
      <c r="A86" s="5"/>
      <c r="B86" s="6" t="s">
        <v>47</v>
      </c>
      <c r="C86" s="20"/>
      <c r="D86" s="20"/>
      <c r="E86" s="13"/>
      <c r="F86" s="13"/>
      <c r="G86" s="13"/>
      <c r="H86" s="13"/>
      <c r="I86" s="13"/>
      <c r="J86" s="20"/>
      <c r="K86" s="13"/>
    </row>
    <row r="87" spans="1:11" ht="15">
      <c r="A87" s="9" t="s">
        <v>47</v>
      </c>
      <c r="B87" s="9" t="s">
        <v>98</v>
      </c>
      <c r="C87" s="22">
        <f>SUM($C$59:$C$59)+SUM($C$76:$C$76)+SUM($C$85:$C$85)</f>
        <v>1379</v>
      </c>
      <c r="D87" s="22">
        <f>SUM($D$59:$D$59)+SUM($D$76:$D$76)+SUM($D$85:$D$85)</f>
        <v>131294541</v>
      </c>
      <c r="E87" s="14">
        <f>SUM($E$59:$E$59)+SUM($E$76:$E$76)+SUM($E$85:$E$85)</f>
        <v>817044.3666016299</v>
      </c>
      <c r="F87" s="14">
        <f>SUM($F$59:$F$59)+SUM($F$76:$F$76)+SUM($F$85:$F$85)</f>
        <v>744197.57592099</v>
      </c>
      <c r="G87" s="14">
        <f>SUM($G$59:$G$59)+SUM($G$76:$G$76)+SUM($G$85:$G$85)</f>
        <v>72846.79068063996</v>
      </c>
      <c r="H87" s="14">
        <f>SUM($H$59:$H$59)+SUM($H$76:$H$76)+SUM($H$85:$H$85)</f>
        <v>3803683.2585128</v>
      </c>
      <c r="I87" s="14">
        <f>SUM($I$59:$I$59)+SUM($I$76:$I$76)+SUM($I$85:$I$85)</f>
        <v>3888960.1243264894</v>
      </c>
      <c r="J87" s="22">
        <f>SUM($J$59:$J$59)+SUM($J$76:$J$76)+SUM($J$85:$J$85)</f>
        <v>15</v>
      </c>
      <c r="K87" s="14">
        <f>SUM($K$59:$K$59)+SUM($K$76:$K$76)+SUM($K$85:$K$85)</f>
        <v>281.8002</v>
      </c>
    </row>
    <row r="88" spans="1:11" ht="15">
      <c r="A88" s="5"/>
      <c r="B88" s="6" t="s">
        <v>47</v>
      </c>
      <c r="C88" s="20"/>
      <c r="D88" s="20"/>
      <c r="E88" s="13"/>
      <c r="F88" s="13"/>
      <c r="G88" s="13"/>
      <c r="H88" s="13"/>
      <c r="I88" s="13"/>
      <c r="J88" s="20"/>
      <c r="K88" s="13"/>
    </row>
    <row r="89" spans="1:11" ht="15">
      <c r="A89" s="5"/>
      <c r="B89" s="7" t="s">
        <v>119</v>
      </c>
      <c r="C89" s="21" t="s">
        <v>120</v>
      </c>
      <c r="D89" s="21">
        <v>1741068</v>
      </c>
      <c r="E89" s="11">
        <v>1454.87000124</v>
      </c>
      <c r="F89" s="11">
        <v>707.77484019</v>
      </c>
      <c r="G89" s="11">
        <v>747.09516105</v>
      </c>
      <c r="H89" s="11">
        <v>48377.43604871</v>
      </c>
      <c r="I89" s="11">
        <v>48522.7678854</v>
      </c>
      <c r="J89" s="21">
        <v>0</v>
      </c>
      <c r="K89" s="11">
        <v>0</v>
      </c>
    </row>
    <row r="90" ht="15">
      <c r="J90" s="43" t="s">
        <v>117</v>
      </c>
    </row>
    <row r="91" spans="2:11" ht="15">
      <c r="B91" s="44" t="s">
        <v>118</v>
      </c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15">
      <c r="B92" s="44" t="s">
        <v>121</v>
      </c>
      <c r="C92" s="44"/>
      <c r="D92" s="44"/>
      <c r="E92" s="44"/>
      <c r="F92" s="44"/>
      <c r="G92" s="44"/>
      <c r="H92" s="44"/>
      <c r="I92" s="44"/>
      <c r="J92" s="44"/>
      <c r="K92" s="44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838200</xdr:colOff>
                <xdr:row>0</xdr:row>
                <xdr:rowOff>66675</xdr:rowOff>
              </from>
              <to>
                <xdr:col>5</xdr:col>
                <xdr:colOff>247650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G24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2.28125" style="0" customWidth="1"/>
  </cols>
  <sheetData>
    <row r="5" ht="15">
      <c r="A5" s="23" t="s">
        <v>100</v>
      </c>
    </row>
    <row r="6" spans="1:6" ht="15">
      <c r="A6" s="23"/>
      <c r="F6" s="24" t="s">
        <v>101</v>
      </c>
    </row>
    <row r="7" spans="1:7" ht="15">
      <c r="A7" s="25"/>
      <c r="B7" s="26" t="s">
        <v>102</v>
      </c>
      <c r="C7" s="26"/>
      <c r="D7" s="26" t="s">
        <v>103</v>
      </c>
      <c r="E7" s="26"/>
      <c r="F7" s="26" t="s">
        <v>104</v>
      </c>
      <c r="G7" s="26"/>
    </row>
    <row r="8" spans="1:7" ht="30">
      <c r="A8" s="27"/>
      <c r="B8" s="28" t="s">
        <v>105</v>
      </c>
      <c r="C8" s="28" t="s">
        <v>106</v>
      </c>
      <c r="D8" s="28" t="s">
        <v>105</v>
      </c>
      <c r="E8" s="28" t="s">
        <v>106</v>
      </c>
      <c r="F8" s="28" t="s">
        <v>105</v>
      </c>
      <c r="G8" s="28" t="s">
        <v>106</v>
      </c>
    </row>
    <row r="9" spans="1:7" ht="15">
      <c r="A9" s="28" t="s">
        <v>107</v>
      </c>
      <c r="B9" s="29"/>
      <c r="C9" s="29"/>
      <c r="D9" s="29"/>
      <c r="E9" s="29"/>
      <c r="F9" s="30"/>
      <c r="G9" s="30"/>
    </row>
    <row r="10" spans="1:7" ht="15">
      <c r="A10" s="31" t="s">
        <v>59</v>
      </c>
      <c r="B10" s="32">
        <v>1</v>
      </c>
      <c r="C10" s="32">
        <v>3130</v>
      </c>
      <c r="D10" s="32">
        <v>0</v>
      </c>
      <c r="E10" s="32">
        <v>0</v>
      </c>
      <c r="F10" s="33">
        <f>B10</f>
        <v>1</v>
      </c>
      <c r="G10" s="33">
        <f>C10</f>
        <v>3130</v>
      </c>
    </row>
    <row r="11" spans="1:7" ht="15">
      <c r="A11" s="28" t="s">
        <v>108</v>
      </c>
      <c r="B11" s="34">
        <f aca="true" t="shared" si="0" ref="B11:G11">SUM(B10)</f>
        <v>1</v>
      </c>
      <c r="C11" s="34">
        <f t="shared" si="0"/>
        <v>3130</v>
      </c>
      <c r="D11" s="34">
        <f t="shared" si="0"/>
        <v>0</v>
      </c>
      <c r="E11" s="34">
        <f t="shared" si="0"/>
        <v>0</v>
      </c>
      <c r="F11" s="34">
        <f t="shared" si="0"/>
        <v>1</v>
      </c>
      <c r="G11" s="34">
        <f t="shared" si="0"/>
        <v>3130</v>
      </c>
    </row>
    <row r="12" spans="1:7" ht="15">
      <c r="A12" s="35" t="s">
        <v>109</v>
      </c>
      <c r="B12" s="36"/>
      <c r="C12" s="36"/>
      <c r="D12" s="36"/>
      <c r="E12" s="36"/>
      <c r="F12" s="37"/>
      <c r="G12" s="37"/>
    </row>
    <row r="13" spans="1:7" ht="15">
      <c r="A13" s="31" t="s">
        <v>79</v>
      </c>
      <c r="B13" s="36">
        <v>1</v>
      </c>
      <c r="C13" s="36">
        <v>91</v>
      </c>
      <c r="D13" s="32">
        <v>0</v>
      </c>
      <c r="E13" s="32">
        <v>0</v>
      </c>
      <c r="F13" s="33">
        <f aca="true" t="shared" si="1" ref="F13:G14">B13</f>
        <v>1</v>
      </c>
      <c r="G13" s="33">
        <f t="shared" si="1"/>
        <v>91</v>
      </c>
    </row>
    <row r="14" spans="1:7" ht="15">
      <c r="A14" s="31" t="s">
        <v>82</v>
      </c>
      <c r="B14" s="36">
        <v>1</v>
      </c>
      <c r="C14" s="36">
        <v>19</v>
      </c>
      <c r="D14" s="32">
        <v>0</v>
      </c>
      <c r="E14" s="32">
        <v>0</v>
      </c>
      <c r="F14" s="33">
        <f t="shared" si="1"/>
        <v>1</v>
      </c>
      <c r="G14" s="33">
        <f t="shared" si="1"/>
        <v>19</v>
      </c>
    </row>
    <row r="15" spans="1:7" ht="15">
      <c r="A15" s="28" t="s">
        <v>110</v>
      </c>
      <c r="B15" s="34">
        <f aca="true" t="shared" si="2" ref="B15:G15">SUM(B13:B14)</f>
        <v>2</v>
      </c>
      <c r="C15" s="34">
        <f t="shared" si="2"/>
        <v>110</v>
      </c>
      <c r="D15" s="34">
        <f t="shared" si="2"/>
        <v>0</v>
      </c>
      <c r="E15" s="34">
        <f t="shared" si="2"/>
        <v>0</v>
      </c>
      <c r="F15" s="37">
        <f t="shared" si="2"/>
        <v>2</v>
      </c>
      <c r="G15" s="37">
        <f t="shared" si="2"/>
        <v>110</v>
      </c>
    </row>
    <row r="16" spans="1:7" ht="15">
      <c r="A16" s="35" t="s">
        <v>111</v>
      </c>
      <c r="B16" s="34">
        <f>B15+B11</f>
        <v>3</v>
      </c>
      <c r="C16" s="34">
        <f aca="true" t="shared" si="3" ref="C16:G16">C15+C11</f>
        <v>3240</v>
      </c>
      <c r="D16" s="34">
        <f>D15+D11</f>
        <v>0</v>
      </c>
      <c r="E16" s="34">
        <f t="shared" si="3"/>
        <v>0</v>
      </c>
      <c r="F16" s="34">
        <f t="shared" si="3"/>
        <v>3</v>
      </c>
      <c r="G16" s="34">
        <f t="shared" si="3"/>
        <v>3240</v>
      </c>
    </row>
    <row r="18" ht="15">
      <c r="A18" s="38" t="s">
        <v>112</v>
      </c>
    </row>
    <row r="19" spans="1:7" ht="15">
      <c r="A19" s="39" t="s">
        <v>113</v>
      </c>
      <c r="B19" s="40"/>
      <c r="C19" s="40"/>
      <c r="D19" s="40"/>
      <c r="E19" s="40"/>
      <c r="F19" s="40"/>
      <c r="G19" s="40"/>
    </row>
    <row r="20" spans="1:7" ht="15">
      <c r="A20" s="28" t="s">
        <v>107</v>
      </c>
      <c r="B20" s="40"/>
      <c r="C20" s="40"/>
      <c r="D20" s="40"/>
      <c r="E20" s="40"/>
      <c r="F20" s="40"/>
      <c r="G20" s="40"/>
    </row>
    <row r="21" spans="1:7" ht="15">
      <c r="A21" s="31" t="s">
        <v>59</v>
      </c>
      <c r="B21" s="40" t="s">
        <v>114</v>
      </c>
      <c r="C21" s="40"/>
      <c r="D21" s="40"/>
      <c r="E21" s="40"/>
      <c r="F21" s="40"/>
      <c r="G21" s="40"/>
    </row>
    <row r="22" spans="1:7" ht="15">
      <c r="A22" s="35" t="s">
        <v>109</v>
      </c>
      <c r="B22" s="40"/>
      <c r="C22" s="40"/>
      <c r="D22" s="40"/>
      <c r="E22" s="40"/>
      <c r="F22" s="40"/>
      <c r="G22" s="40"/>
    </row>
    <row r="23" spans="1:7" ht="15">
      <c r="A23" s="31" t="s">
        <v>79</v>
      </c>
      <c r="B23" s="41" t="s">
        <v>115</v>
      </c>
      <c r="C23" s="41"/>
      <c r="D23" s="41"/>
      <c r="E23" s="41"/>
      <c r="F23" s="41"/>
      <c r="G23" s="41"/>
    </row>
    <row r="24" spans="1:7" ht="15">
      <c r="A24" s="31" t="s">
        <v>82</v>
      </c>
      <c r="B24" s="41" t="s">
        <v>116</v>
      </c>
      <c r="C24" s="41"/>
      <c r="D24" s="41"/>
      <c r="E24" s="41"/>
      <c r="F24" s="41"/>
      <c r="G24" s="41"/>
    </row>
  </sheetData>
  <mergeCells count="9">
    <mergeCell ref="B22:G22"/>
    <mergeCell ref="B23:G23"/>
    <mergeCell ref="B24:G24"/>
    <mergeCell ref="B7:C7"/>
    <mergeCell ref="D7:E7"/>
    <mergeCell ref="F7:G7"/>
    <mergeCell ref="B19:G19"/>
    <mergeCell ref="B20:G20"/>
    <mergeCell ref="B21:G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2022-05-06T10:39:49Z</cp:lastPrinted>
  <dcterms:created xsi:type="dcterms:W3CDTF">2022-05-06T10:34:25Z</dcterms:created>
  <dcterms:modified xsi:type="dcterms:W3CDTF">2022-05-06T10:42:01Z</dcterms:modified>
  <cp:category/>
  <cp:version/>
  <cp:contentType/>
  <cp:contentStatus/>
</cp:coreProperties>
</file>