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0730" windowHeight="11160" activeTab="0"/>
  </bookViews>
  <sheets>
    <sheet name="Apr 21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<sst xmlns="http://schemas.openxmlformats.org/spreadsheetml/2006/main" count="207" uniqueCount="127">
  <si>
    <t xml:space="preserve">Monthly Report for the month of April 2021 </t>
  </si>
  <si>
    <t xml:space="preserve">Sr </t>
  </si>
  <si>
    <t xml:space="preserve">Scheme Name </t>
  </si>
  <si>
    <t>No. of Schemes as on April 30, 2021</t>
  </si>
  <si>
    <t>No. of Folios as on April 30, 2021</t>
  </si>
  <si>
    <t>Funds Mobilized for the month of April 2021 (INR in crore)</t>
  </si>
  <si>
    <t>Net Inflow (+ve)/Outflow (-ve) for the month of April 2021 (INR in crore)</t>
  </si>
  <si>
    <t>Net Assets Under Management as on April 30, 2021 (INR in crore)</t>
  </si>
  <si>
    <t>Average Net Assets Under Management for the month April 2021 (INR in crore)</t>
  </si>
  <si>
    <t>No. of segregated portfolios created as on April 30, 2021</t>
  </si>
  <si>
    <t>Net Assets Under Management in segregated portfolio as on April 30, 2021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</si>
  <si>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</si>
  <si>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</si>
  <si>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</si>
  <si>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</si>
  <si>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</si>
  <si>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</si>
  <si>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</si>
  <si>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</si>
  <si>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</si>
  <si>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</si>
  <si>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</si>
  <si>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</si>
  <si>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</si>
  <si>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</si>
  <si>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</si>
  <si>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</si>
  <si>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</si>
  <si>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</si>
  <si>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</si>
  <si>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</si>
  <si>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</si>
  <si>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</si>
  <si>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</si>
  <si>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</si>
  <si>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</si>
  <si>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</si>
  <si>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</si>
  <si>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</si>
  <si>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</si>
  <si>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</si>
  <si>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</si>
  <si>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</si>
  <si>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</si>
  <si>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</si>
  <si>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</si>
  <si>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</si>
  <si>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</si>
  <si>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</si>
  <si>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</si>
  <si>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</si>
  <si>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</si>
  <si>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</si>
  <si>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</si>
  <si>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</si>
  <si>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</si>
  <si>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</si>
  <si>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</si>
  <si>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</si>
  <si>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</si>
  <si>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</si>
  <si>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</si>
  <si>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</si>
  <si>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</si>
  <si>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</si>
  <si>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</si>
  <si>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</si>
  <si>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</si>
  <si>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</si>
  <si>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</si>
  <si>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</si>
  <si>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</si>
  <si>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</si>
  <si>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</si>
  <si>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</si>
  <si>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</si>
  <si>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</si>
  <si>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</si>
  <si>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</si>
  <si>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</si>
  <si>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</si>
  <si>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</si>
  <si>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</si>
  <si>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</si>
  <si>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</si>
  <si>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</si>
  <si>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</si>
  <si>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</si>
  <si>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</si>
  <si>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</si>
  <si>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</si>
  <si>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</si>
  <si>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</si>
  <si>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</si>
  <si>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</si>
  <si>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</si>
  <si>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</si>
  <si>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</si>
  <si>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</si>
  <si>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April 2021 (INR in crore)</t>
  </si>
  <si>
    <t xml:space="preserve"> (Rs. in Crore)</t>
  </si>
  <si>
    <t>Fund of Funds Scheme (Domestic) **</t>
  </si>
  <si>
    <t>Note :</t>
  </si>
  <si>
    <t>** Data in respect Fund of Funds Domestic is shown for information only. The same is included in the respective underlying schemes.</t>
  </si>
  <si>
    <t>## one new scheme launched - ICICI Prudential Nifty Low Vol 30 ETF FOF</t>
  </si>
  <si>
    <t>##  55</t>
  </si>
  <si>
    <t xml:space="preserve">NEW SCHEMES LAUNCHED DURING APRIL 2021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</si>
  <si>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</si>
  <si>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</si>
  <si>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</si>
  <si>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</si>
  <si>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</si>
  <si>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</si>
  <si>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</si>
  <si>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</si>
  <si>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</si>
  <si>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Subtotal "B"</t>
  </si>
  <si>
    <t>C. Other Schemes</t>
  </si>
  <si>
    <t>Subtotal "C"</t>
  </si>
  <si>
    <t>Total A + B + C</t>
  </si>
  <si>
    <t xml:space="preserve">*NEW SCHEMES LAUNCHED : </t>
  </si>
  <si>
    <t>SBI Fixed Maturity Plan(FMP)-Series 43 (1616 Days)</t>
  </si>
  <si>
    <t>quant Quantamental Fund</t>
  </si>
  <si>
    <t>Aditya Birla Sun Life Nifty Midcap 150 Index Fund, Aditya Birla Sun Life Nifty Smallcap 50 Index Fund</t>
  </si>
  <si>
    <t>NIPPON INDIA ETF 5 YEAR GILT</t>
  </si>
  <si>
    <t>TRUSTMF Liquid Fund</t>
  </si>
  <si>
    <t>Released on 11-May-2021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</si>
</sst>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0" fillId="35" borderId="13" xfId="0" applyFont="1" applyFill="1" applyBorder="1" applyAlignment="1">
      <alignment horizontal="left" vertical="center"/>
    </xf>
    <xf numFmtId="165" fontId="18" fillId="0" borderId="10" xfId="18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4" fontId="20" fillId="0" borderId="10" xfId="18" applyNumberFormat="1" applyFont="1" applyFill="1" applyBorder="1" applyAlignment="1">
      <alignment horizontal="right" vertical="center"/>
    </xf>
    <xf numFmtId="0" fontId="16" fillId="0" borderId="0" xfId="0" applyFont="1"/>
    <xf numFmtId="0" fontId="23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4" fontId="0" fillId="0" borderId="10" xfId="18" applyNumberFormat="1" applyFont="1" applyFill="1" applyBorder="1"/>
    <xf numFmtId="164" fontId="0" fillId="0" borderId="10" xfId="18" applyNumberFormat="1" applyFont="1" applyFill="1" applyBorder="1" applyAlignment="1">
      <alignment vertical="top" wrapText="1"/>
    </xf>
    <xf numFmtId="164" fontId="16" fillId="0" borderId="10" xfId="18" applyNumberFormat="1" applyFont="1" applyFill="1" applyBorder="1" applyAlignment="1">
      <alignment vertical="top" wrapText="1"/>
    </xf>
    <xf numFmtId="0" fontId="16" fillId="0" borderId="10" xfId="0" applyFont="1" applyBorder="1"/>
    <xf numFmtId="0" fontId="0" fillId="0" borderId="10" xfId="0" applyBorder="1" applyAlignment="1">
      <alignment vertical="center"/>
    </xf>
    <xf numFmtId="164" fontId="16" fillId="0" borderId="10" xfId="18" applyNumberFormat="1" applyFont="1" applyFill="1" applyBorder="1"/>
    <xf numFmtId="0" fontId="25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/>
    <xf numFmtId="164" fontId="0" fillId="0" borderId="10" xfId="18" applyNumberFormat="1" applyFont="1" applyBorder="1" applyAlignment="1">
      <alignment vertical="top" wrapText="1"/>
    </xf>
    <xf numFmtId="165" fontId="20" fillId="34" borderId="10" xfId="18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76200</xdr:colOff>
          <xdr:row>0</xdr:row>
          <xdr:rowOff>95250</xdr:rowOff>
        </xdr:from>
        <xdr:to>
          <xdr:col>5</xdr:col>
          <xdr:colOff>504825</xdr:colOff>
          <xdr:row>0</xdr:row>
          <xdr:rowOff>590550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57150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J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11" width="15.28125" style="1" bestFit="1" customWidth="1"/>
    <col min="12" max="16384" width="9.140625" style="1" customWidth="1"/>
  </cols>
  <sheetData>
    <row r="1" spans="1:11" ht="50.1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31" t="s">
        <v>100</v>
      </c>
    </row>
    <row r="3" spans="1:11" ht="126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99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5.75">
      <c r="A4" s="3" t="s">
        <v>11</v>
      </c>
      <c r="B4" s="7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3" t="s">
        <v>13</v>
      </c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5" customFormat="1" ht="15">
      <c r="A6" s="21" t="s">
        <v>15</v>
      </c>
      <c r="B6" s="22" t="s">
        <v>16</v>
      </c>
      <c r="C6" s="23">
        <v>30</v>
      </c>
      <c r="D6" s="23">
        <v>125483</v>
      </c>
      <c r="E6" s="24">
        <v>236895.01539208</v>
      </c>
      <c r="F6" s="24">
        <v>218402.94364203</v>
      </c>
      <c r="G6" s="24">
        <v>18492.07175005</v>
      </c>
      <c r="H6" s="24">
        <v>89727.37859094</v>
      </c>
      <c r="I6" s="24">
        <v>91267.44624563</v>
      </c>
      <c r="J6" s="23">
        <v>0</v>
      </c>
      <c r="K6" s="24">
        <v>0</v>
      </c>
    </row>
    <row r="7" spans="1:11" s="25" customFormat="1" ht="15">
      <c r="A7" s="21" t="s">
        <v>17</v>
      </c>
      <c r="B7" s="22" t="s">
        <v>18</v>
      </c>
      <c r="C7" s="23">
        <v>39</v>
      </c>
      <c r="D7" s="23">
        <v>2176989</v>
      </c>
      <c r="E7" s="24">
        <v>252669.61947568</v>
      </c>
      <c r="F7" s="24">
        <v>211162.14962454</v>
      </c>
      <c r="G7" s="24">
        <v>41507.46985114</v>
      </c>
      <c r="H7" s="24">
        <v>379465.4974548</v>
      </c>
      <c r="I7" s="24">
        <v>393985.4213069</v>
      </c>
      <c r="J7" s="23">
        <v>0</v>
      </c>
      <c r="K7" s="24">
        <v>0</v>
      </c>
    </row>
    <row r="8" spans="1:11" s="25" customFormat="1" ht="15">
      <c r="A8" s="21" t="s">
        <v>19</v>
      </c>
      <c r="B8" s="22" t="s">
        <v>20</v>
      </c>
      <c r="C8" s="23">
        <v>27</v>
      </c>
      <c r="D8" s="23">
        <v>644885</v>
      </c>
      <c r="E8" s="24">
        <v>24494.32657968</v>
      </c>
      <c r="F8" s="24">
        <v>15575.809514</v>
      </c>
      <c r="G8" s="24">
        <v>8918.51706568</v>
      </c>
      <c r="H8" s="24">
        <v>96027.49147193</v>
      </c>
      <c r="I8" s="24">
        <v>96197.60015487</v>
      </c>
      <c r="J8" s="23">
        <v>0</v>
      </c>
      <c r="K8" s="24">
        <v>0</v>
      </c>
    </row>
    <row r="9" spans="1:11" s="25" customFormat="1" ht="15">
      <c r="A9" s="21" t="s">
        <v>21</v>
      </c>
      <c r="B9" s="22" t="s">
        <v>22</v>
      </c>
      <c r="C9" s="23">
        <v>24</v>
      </c>
      <c r="D9" s="23">
        <v>1174999</v>
      </c>
      <c r="E9" s="24">
        <v>31210.40862721</v>
      </c>
      <c r="F9" s="24">
        <v>21888.35531632</v>
      </c>
      <c r="G9" s="24">
        <v>9322.05331089</v>
      </c>
      <c r="H9" s="24">
        <v>138670.62742975</v>
      </c>
      <c r="I9" s="24">
        <v>133133.74914104</v>
      </c>
      <c r="J9" s="23">
        <v>2</v>
      </c>
      <c r="K9" s="24">
        <v>11.92</v>
      </c>
    </row>
    <row r="10" spans="1:11" s="25" customFormat="1" ht="15">
      <c r="A10" s="21" t="s">
        <v>23</v>
      </c>
      <c r="B10" s="22" t="s">
        <v>24</v>
      </c>
      <c r="C10" s="23">
        <v>18</v>
      </c>
      <c r="D10" s="23">
        <v>489845</v>
      </c>
      <c r="E10" s="24">
        <v>39475.79441328</v>
      </c>
      <c r="F10" s="24">
        <v>19189.16964357</v>
      </c>
      <c r="G10" s="24">
        <v>20286.62476971</v>
      </c>
      <c r="H10" s="24">
        <v>110401.40203679</v>
      </c>
      <c r="I10" s="24">
        <v>104074.79675043</v>
      </c>
      <c r="J10" s="23">
        <v>0</v>
      </c>
      <c r="K10" s="24">
        <v>0</v>
      </c>
    </row>
    <row r="11" spans="1:11" s="25" customFormat="1" ht="15">
      <c r="A11" s="21" t="s">
        <v>25</v>
      </c>
      <c r="B11" s="22" t="s">
        <v>26</v>
      </c>
      <c r="C11" s="23">
        <v>26</v>
      </c>
      <c r="D11" s="23">
        <v>640697</v>
      </c>
      <c r="E11" s="24">
        <v>7197.06545422</v>
      </c>
      <c r="F11" s="24">
        <v>5950.54692905</v>
      </c>
      <c r="G11" s="24">
        <v>1246.51852517</v>
      </c>
      <c r="H11" s="24">
        <v>142607.63852949</v>
      </c>
      <c r="I11" s="24">
        <v>141062.96844812</v>
      </c>
      <c r="J11" s="23">
        <v>1</v>
      </c>
      <c r="K11" s="24">
        <v>11.24</v>
      </c>
    </row>
    <row r="12" spans="1:11" s="25" customFormat="1" ht="15">
      <c r="A12" s="21" t="s">
        <v>27</v>
      </c>
      <c r="B12" s="22" t="s">
        <v>28</v>
      </c>
      <c r="C12" s="23">
        <v>15</v>
      </c>
      <c r="D12" s="23">
        <v>284745</v>
      </c>
      <c r="E12" s="24">
        <v>1249.57182463</v>
      </c>
      <c r="F12" s="24">
        <v>909.93142722</v>
      </c>
      <c r="G12" s="24">
        <v>339.64039741</v>
      </c>
      <c r="H12" s="24">
        <v>30529.3348753</v>
      </c>
      <c r="I12" s="24">
        <v>30158.07911889</v>
      </c>
      <c r="J12" s="23">
        <v>6</v>
      </c>
      <c r="K12" s="24">
        <v>327.4037</v>
      </c>
    </row>
    <row r="13" spans="1:11" s="25" customFormat="1" ht="15">
      <c r="A13" s="21" t="s">
        <v>29</v>
      </c>
      <c r="B13" s="22" t="s">
        <v>30</v>
      </c>
      <c r="C13" s="23">
        <v>13</v>
      </c>
      <c r="D13" s="23">
        <v>124084</v>
      </c>
      <c r="E13" s="24">
        <v>329.13363978</v>
      </c>
      <c r="F13" s="24">
        <v>229.83757321</v>
      </c>
      <c r="G13" s="24">
        <v>99.29606657</v>
      </c>
      <c r="H13" s="24">
        <v>10572.9403212</v>
      </c>
      <c r="I13" s="24">
        <v>10427.20262419</v>
      </c>
      <c r="J13" s="23">
        <v>1</v>
      </c>
      <c r="K13" s="24">
        <v>15.55</v>
      </c>
    </row>
    <row r="14" spans="1:11" s="25" customFormat="1" ht="15">
      <c r="A14" s="21" t="s">
        <v>31</v>
      </c>
      <c r="B14" s="22" t="s">
        <v>32</v>
      </c>
      <c r="C14" s="23">
        <v>2</v>
      </c>
      <c r="D14" s="23">
        <v>29376</v>
      </c>
      <c r="E14" s="24">
        <v>33.4458</v>
      </c>
      <c r="F14" s="24">
        <v>27.0052</v>
      </c>
      <c r="G14" s="24">
        <v>6.4406</v>
      </c>
      <c r="H14" s="24">
        <v>2602.3701</v>
      </c>
      <c r="I14" s="24">
        <v>2584.4247</v>
      </c>
      <c r="J14" s="23">
        <v>0</v>
      </c>
      <c r="K14" s="24">
        <v>0</v>
      </c>
    </row>
    <row r="15" spans="1:11" s="25" customFormat="1" ht="15">
      <c r="A15" s="21" t="s">
        <v>33</v>
      </c>
      <c r="B15" s="22" t="s">
        <v>34</v>
      </c>
      <c r="C15" s="23">
        <v>25</v>
      </c>
      <c r="D15" s="23">
        <v>262088</v>
      </c>
      <c r="E15" s="24">
        <v>377.75988128</v>
      </c>
      <c r="F15" s="24">
        <v>2480.77358765</v>
      </c>
      <c r="G15" s="24">
        <v>-2103.01370637</v>
      </c>
      <c r="H15" s="24">
        <v>24195.01570089</v>
      </c>
      <c r="I15" s="24">
        <v>24794.61517942</v>
      </c>
      <c r="J15" s="23">
        <v>2</v>
      </c>
      <c r="K15" s="24">
        <v>128.64</v>
      </c>
    </row>
    <row r="16" spans="1:11" s="25" customFormat="1" ht="15">
      <c r="A16" s="21" t="s">
        <v>35</v>
      </c>
      <c r="B16" s="22" t="s">
        <v>36</v>
      </c>
      <c r="C16" s="23">
        <v>21</v>
      </c>
      <c r="D16" s="23">
        <v>720080</v>
      </c>
      <c r="E16" s="24">
        <v>6175.694032</v>
      </c>
      <c r="F16" s="24">
        <v>8056.05429693</v>
      </c>
      <c r="G16" s="24">
        <v>-1880.36026493</v>
      </c>
      <c r="H16" s="24">
        <v>159433.21924014</v>
      </c>
      <c r="I16" s="24">
        <v>159712.81941228</v>
      </c>
      <c r="J16" s="23">
        <v>0</v>
      </c>
      <c r="K16" s="24">
        <v>0</v>
      </c>
    </row>
    <row r="17" spans="1:11" s="25" customFormat="1" ht="15">
      <c r="A17" s="21" t="s">
        <v>37</v>
      </c>
      <c r="B17" s="22" t="s">
        <v>38</v>
      </c>
      <c r="C17" s="23">
        <v>16</v>
      </c>
      <c r="D17" s="23">
        <v>287615</v>
      </c>
      <c r="E17" s="24">
        <v>326.90704439</v>
      </c>
      <c r="F17" s="24">
        <v>484.26916432</v>
      </c>
      <c r="G17" s="24">
        <v>-157.36211993</v>
      </c>
      <c r="H17" s="24">
        <v>25385.19111882</v>
      </c>
      <c r="I17" s="24">
        <v>25351.30414644</v>
      </c>
      <c r="J17" s="23">
        <v>8</v>
      </c>
      <c r="K17" s="24">
        <v>228.3159</v>
      </c>
    </row>
    <row r="18" spans="1:11" s="25" customFormat="1" ht="15">
      <c r="A18" s="21" t="s">
        <v>39</v>
      </c>
      <c r="B18" s="22" t="s">
        <v>40</v>
      </c>
      <c r="C18" s="23">
        <v>22</v>
      </c>
      <c r="D18" s="23">
        <v>382666</v>
      </c>
      <c r="E18" s="24">
        <v>3457.38881635</v>
      </c>
      <c r="F18" s="24">
        <v>3608.29769424</v>
      </c>
      <c r="G18" s="24">
        <v>-150.90887789</v>
      </c>
      <c r="H18" s="24">
        <v>120217.6316338</v>
      </c>
      <c r="I18" s="24">
        <v>119430.99430409</v>
      </c>
      <c r="J18" s="23">
        <v>0</v>
      </c>
      <c r="K18" s="24">
        <v>0</v>
      </c>
    </row>
    <row r="19" spans="1:11" s="25" customFormat="1" ht="15">
      <c r="A19" s="21" t="s">
        <v>41</v>
      </c>
      <c r="B19" s="22" t="s">
        <v>42</v>
      </c>
      <c r="C19" s="23">
        <v>21</v>
      </c>
      <c r="D19" s="23">
        <v>210495</v>
      </c>
      <c r="E19" s="24">
        <v>2301.23878454</v>
      </c>
      <c r="F19" s="24">
        <v>654.12843268</v>
      </c>
      <c r="G19" s="24">
        <v>1647.11035186</v>
      </c>
      <c r="H19" s="24">
        <v>18038.31448296</v>
      </c>
      <c r="I19" s="24">
        <v>17826.99750731</v>
      </c>
      <c r="J19" s="23">
        <v>0</v>
      </c>
      <c r="K19" s="24">
        <v>0</v>
      </c>
    </row>
    <row r="20" spans="1:11" s="25" customFormat="1" ht="15">
      <c r="A20" s="21" t="s">
        <v>43</v>
      </c>
      <c r="B20" s="22" t="s">
        <v>44</v>
      </c>
      <c r="C20" s="23">
        <v>4</v>
      </c>
      <c r="D20" s="23">
        <v>56276</v>
      </c>
      <c r="E20" s="24">
        <v>30.40702712</v>
      </c>
      <c r="F20" s="24">
        <v>52.70477799</v>
      </c>
      <c r="G20" s="24">
        <v>-22.29775087</v>
      </c>
      <c r="H20" s="24">
        <v>1494.02130023</v>
      </c>
      <c r="I20" s="24">
        <v>1498.54436151</v>
      </c>
      <c r="J20" s="23">
        <v>0</v>
      </c>
      <c r="K20" s="24">
        <v>0</v>
      </c>
    </row>
    <row r="21" spans="1:11" s="25" customFormat="1" ht="15">
      <c r="A21" s="21" t="s">
        <v>45</v>
      </c>
      <c r="B21" s="22" t="s">
        <v>46</v>
      </c>
      <c r="C21" s="23">
        <v>10</v>
      </c>
      <c r="D21" s="23">
        <v>253438</v>
      </c>
      <c r="E21" s="24">
        <v>8486.36989351</v>
      </c>
      <c r="F21" s="24">
        <v>5134.69085142</v>
      </c>
      <c r="G21" s="24">
        <v>3351.67904209</v>
      </c>
      <c r="H21" s="24">
        <v>69182.81310737</v>
      </c>
      <c r="I21" s="24">
        <v>66863.89119652</v>
      </c>
      <c r="J21" s="23">
        <v>0</v>
      </c>
      <c r="K21" s="24">
        <v>0</v>
      </c>
    </row>
    <row r="22" spans="1:11" ht="15">
      <c r="A22" s="4" t="s">
        <v>47</v>
      </c>
      <c r="B22" s="10" t="s">
        <v>48</v>
      </c>
      <c r="C22" s="18">
        <f>SUM($C$6:$C$21)</f>
        <v>313</v>
      </c>
      <c r="D22" s="18">
        <f>SUM($D$6:$D$21)</f>
        <v>7863761</v>
      </c>
      <c r="E22" s="14">
        <f>SUM($E$6:$E$21)</f>
        <v>614710.1466857501</v>
      </c>
      <c r="F22" s="14">
        <f>SUM($F$6:$F$21)</f>
        <v>513806.66767517006</v>
      </c>
      <c r="G22" s="14">
        <f>SUM($G$6:$G$21)</f>
        <v>100903.47901058</v>
      </c>
      <c r="H22" s="14">
        <f>SUM($H$6:$H$21)</f>
        <v>1418550.8873944096</v>
      </c>
      <c r="I22" s="14">
        <f>SUM($I$6:$I$21)</f>
        <v>1418370.85459764</v>
      </c>
      <c r="J22" s="18">
        <f>SUM($J$6:$J$21)</f>
        <v>20</v>
      </c>
      <c r="K22" s="14">
        <f>SUM($K$6:$K$21)</f>
        <v>723.0696</v>
      </c>
    </row>
    <row r="23" spans="2:11" ht="15">
      <c r="B23" s="9" t="s">
        <v>47</v>
      </c>
      <c r="C23" s="19"/>
      <c r="D23" s="19"/>
      <c r="E23" s="15"/>
      <c r="F23" s="15"/>
      <c r="G23" s="15"/>
      <c r="H23" s="15"/>
      <c r="I23" s="15"/>
      <c r="J23" s="19"/>
      <c r="K23" s="15"/>
    </row>
    <row r="24" spans="1:11" ht="15.75">
      <c r="A24" s="3" t="s">
        <v>49</v>
      </c>
      <c r="B24" s="7" t="s">
        <v>50</v>
      </c>
      <c r="C24" s="19"/>
      <c r="D24" s="19"/>
      <c r="E24" s="15"/>
      <c r="F24" s="15"/>
      <c r="G24" s="15"/>
      <c r="H24" s="15"/>
      <c r="I24" s="15"/>
      <c r="J24" s="19"/>
      <c r="K24" s="15"/>
    </row>
    <row r="25" spans="1:11" s="25" customFormat="1" ht="15">
      <c r="A25" s="21" t="s">
        <v>15</v>
      </c>
      <c r="B25" s="22" t="s">
        <v>51</v>
      </c>
      <c r="C25" s="23">
        <v>10</v>
      </c>
      <c r="D25" s="23">
        <v>1405277</v>
      </c>
      <c r="E25" s="24">
        <v>347.54669438</v>
      </c>
      <c r="F25" s="24">
        <v>505.24578485</v>
      </c>
      <c r="G25" s="24">
        <v>-157.69909047</v>
      </c>
      <c r="H25" s="24">
        <v>19846.3528197</v>
      </c>
      <c r="I25" s="24">
        <v>19738.0681404</v>
      </c>
      <c r="J25" s="23">
        <v>0</v>
      </c>
      <c r="K25" s="24">
        <v>0</v>
      </c>
    </row>
    <row r="26" spans="1:11" s="25" customFormat="1" ht="15">
      <c r="A26" s="21" t="s">
        <v>17</v>
      </c>
      <c r="B26" s="22" t="s">
        <v>52</v>
      </c>
      <c r="C26" s="23">
        <v>32</v>
      </c>
      <c r="D26" s="23">
        <v>10663232</v>
      </c>
      <c r="E26" s="24">
        <v>3614.58494798</v>
      </c>
      <c r="F26" s="24">
        <v>3289.64324748</v>
      </c>
      <c r="G26" s="24">
        <v>324.9417005</v>
      </c>
      <c r="H26" s="24">
        <v>178102.37963681</v>
      </c>
      <c r="I26" s="24">
        <v>177617.79533845</v>
      </c>
      <c r="J26" s="23">
        <v>0</v>
      </c>
      <c r="K26" s="24">
        <v>0</v>
      </c>
    </row>
    <row r="27" spans="1:11" s="25" customFormat="1" ht="15">
      <c r="A27" s="21" t="s">
        <v>19</v>
      </c>
      <c r="B27" s="22" t="s">
        <v>53</v>
      </c>
      <c r="C27" s="23">
        <v>28</v>
      </c>
      <c r="D27" s="23">
        <v>5087349</v>
      </c>
      <c r="E27" s="24">
        <v>1795.5302833</v>
      </c>
      <c r="F27" s="24">
        <v>1087.67555563</v>
      </c>
      <c r="G27" s="24">
        <v>707.85472767</v>
      </c>
      <c r="H27" s="24">
        <v>77948.6569561</v>
      </c>
      <c r="I27" s="24">
        <v>76694.26087748</v>
      </c>
      <c r="J27" s="23">
        <v>0</v>
      </c>
      <c r="K27" s="24">
        <v>0</v>
      </c>
    </row>
    <row r="28" spans="1:11" s="25" customFormat="1" ht="15">
      <c r="A28" s="21" t="s">
        <v>21</v>
      </c>
      <c r="B28" s="22" t="s">
        <v>54</v>
      </c>
      <c r="C28" s="23">
        <v>27</v>
      </c>
      <c r="D28" s="23">
        <v>6771333</v>
      </c>
      <c r="E28" s="24">
        <v>2906.38118911</v>
      </c>
      <c r="F28" s="24">
        <v>1948.21580868</v>
      </c>
      <c r="G28" s="24">
        <v>958.16538043</v>
      </c>
      <c r="H28" s="24">
        <v>118825.33779116</v>
      </c>
      <c r="I28" s="24">
        <v>116825.18938821</v>
      </c>
      <c r="J28" s="23">
        <v>0</v>
      </c>
      <c r="K28" s="24">
        <v>0</v>
      </c>
    </row>
    <row r="29" spans="1:11" s="25" customFormat="1" ht="15">
      <c r="A29" s="21" t="s">
        <v>23</v>
      </c>
      <c r="B29" s="22" t="s">
        <v>55</v>
      </c>
      <c r="C29" s="23">
        <v>24</v>
      </c>
      <c r="D29" s="23">
        <v>5130378</v>
      </c>
      <c r="E29" s="24">
        <v>1711.1565865</v>
      </c>
      <c r="F29" s="24">
        <v>1527.19269695</v>
      </c>
      <c r="G29" s="24">
        <v>183.96388955</v>
      </c>
      <c r="H29" s="24">
        <v>72796.59914892</v>
      </c>
      <c r="I29" s="24">
        <v>70777.40307362</v>
      </c>
      <c r="J29" s="23">
        <v>0</v>
      </c>
      <c r="K29" s="24">
        <v>0</v>
      </c>
    </row>
    <row r="30" spans="1:11" s="25" customFormat="1" ht="15">
      <c r="A30" s="21" t="s">
        <v>25</v>
      </c>
      <c r="B30" s="22" t="s">
        <v>56</v>
      </c>
      <c r="C30" s="23">
        <v>7</v>
      </c>
      <c r="D30" s="23">
        <v>502342</v>
      </c>
      <c r="E30" s="24">
        <v>69.39252868</v>
      </c>
      <c r="F30" s="24">
        <v>72.39481055</v>
      </c>
      <c r="G30" s="24">
        <v>-3.00228187</v>
      </c>
      <c r="H30" s="24">
        <v>6802.7334674</v>
      </c>
      <c r="I30" s="24">
        <v>6752.1627009</v>
      </c>
      <c r="J30" s="23">
        <v>0</v>
      </c>
      <c r="K30" s="24">
        <v>0</v>
      </c>
    </row>
    <row r="31" spans="1:11" s="25" customFormat="1" ht="15">
      <c r="A31" s="21" t="s">
        <v>27</v>
      </c>
      <c r="B31" s="22" t="s">
        <v>57</v>
      </c>
      <c r="C31" s="23">
        <v>18</v>
      </c>
      <c r="D31" s="23">
        <v>3740998</v>
      </c>
      <c r="E31" s="24">
        <v>783.00196642</v>
      </c>
      <c r="F31" s="24">
        <v>1456.7683397</v>
      </c>
      <c r="G31" s="24">
        <v>-673.76637328</v>
      </c>
      <c r="H31" s="24">
        <v>61305.28337396</v>
      </c>
      <c r="I31" s="24">
        <v>61008.82087221</v>
      </c>
      <c r="J31" s="23">
        <v>0</v>
      </c>
      <c r="K31" s="24">
        <v>0</v>
      </c>
    </row>
    <row r="32" spans="1:11" s="25" customFormat="1" ht="15">
      <c r="A32" s="21" t="s">
        <v>29</v>
      </c>
      <c r="B32" s="22" t="s">
        <v>58</v>
      </c>
      <c r="C32" s="23">
        <v>25</v>
      </c>
      <c r="D32" s="23">
        <v>3971342</v>
      </c>
      <c r="E32" s="24">
        <v>1943.01981507</v>
      </c>
      <c r="F32" s="24">
        <v>1674.97553714</v>
      </c>
      <c r="G32" s="24">
        <v>268.04427793</v>
      </c>
      <c r="H32" s="24">
        <v>69437.98253654</v>
      </c>
      <c r="I32" s="24">
        <v>68633.93816008</v>
      </c>
      <c r="J32" s="23">
        <v>0</v>
      </c>
      <c r="K32" s="24">
        <v>0</v>
      </c>
    </row>
    <row r="33" spans="1:11" s="25" customFormat="1" ht="15">
      <c r="A33" s="21" t="s">
        <v>31</v>
      </c>
      <c r="B33" s="22" t="s">
        <v>59</v>
      </c>
      <c r="C33" s="23">
        <v>107</v>
      </c>
      <c r="D33" s="23">
        <v>8025092</v>
      </c>
      <c r="E33" s="24">
        <v>4182.0869713</v>
      </c>
      <c r="F33" s="24">
        <v>2476.94323026</v>
      </c>
      <c r="G33" s="24">
        <v>1705.14374104</v>
      </c>
      <c r="H33" s="24">
        <v>101440.79121532</v>
      </c>
      <c r="I33" s="24">
        <v>99622.51950284</v>
      </c>
      <c r="J33" s="23">
        <v>0</v>
      </c>
      <c r="K33" s="24">
        <v>0</v>
      </c>
    </row>
    <row r="34" spans="1:11" s="25" customFormat="1" ht="15">
      <c r="A34" s="21" t="s">
        <v>33</v>
      </c>
      <c r="B34" s="22" t="s">
        <v>60</v>
      </c>
      <c r="C34" s="23">
        <v>42</v>
      </c>
      <c r="D34" s="23">
        <v>12663169</v>
      </c>
      <c r="E34" s="24">
        <v>1374.63227263</v>
      </c>
      <c r="F34" s="24">
        <v>1511.36994415</v>
      </c>
      <c r="G34" s="24">
        <v>-136.73767152</v>
      </c>
      <c r="H34" s="24">
        <v>125377.00504542</v>
      </c>
      <c r="I34" s="24">
        <v>124789.66849474</v>
      </c>
      <c r="J34" s="23">
        <v>0</v>
      </c>
      <c r="K34" s="24">
        <v>0</v>
      </c>
    </row>
    <row r="35" spans="1:11" s="25" customFormat="1" ht="15">
      <c r="A35" s="21" t="s">
        <v>35</v>
      </c>
      <c r="B35" s="22" t="s">
        <v>61</v>
      </c>
      <c r="C35" s="23">
        <v>25</v>
      </c>
      <c r="D35" s="23">
        <v>8444409</v>
      </c>
      <c r="E35" s="24">
        <v>3349.76612265</v>
      </c>
      <c r="F35" s="24">
        <v>3089.30414291</v>
      </c>
      <c r="G35" s="24">
        <v>260.46197974</v>
      </c>
      <c r="H35" s="24">
        <v>159479.51477363</v>
      </c>
      <c r="I35" s="24">
        <v>158484.39452191</v>
      </c>
      <c r="J35" s="23">
        <v>0</v>
      </c>
      <c r="K35" s="24">
        <v>0</v>
      </c>
    </row>
    <row r="36" spans="1:11" ht="15">
      <c r="A36" s="4" t="s">
        <v>47</v>
      </c>
      <c r="B36" s="10" t="s">
        <v>62</v>
      </c>
      <c r="C36" s="18">
        <f>SUM($C$25:$C$35)</f>
        <v>345</v>
      </c>
      <c r="D36" s="18">
        <f>SUM($D$25:$D$35)</f>
        <v>66404921</v>
      </c>
      <c r="E36" s="14">
        <f>SUM($E$25:$E$35)</f>
        <v>22077.099378019997</v>
      </c>
      <c r="F36" s="14">
        <f>SUM($F$25:$F$35)</f>
        <v>18639.729098300002</v>
      </c>
      <c r="G36" s="14">
        <f>SUM($G$25:$G$35)</f>
        <v>3437.3702797200003</v>
      </c>
      <c r="H36" s="14">
        <f>SUM($H$25:$H$35)</f>
        <v>991362.6367649601</v>
      </c>
      <c r="I36" s="14">
        <f>SUM($I$25:$I$35)</f>
        <v>980944.22107084</v>
      </c>
      <c r="J36" s="18">
        <f>SUM($J$25:$J$35)</f>
        <v>0</v>
      </c>
      <c r="K36" s="14">
        <f>SUM($K$25:$K$35)</f>
        <v>0</v>
      </c>
    </row>
    <row r="37" spans="2:11" ht="15">
      <c r="B37" s="9" t="s">
        <v>47</v>
      </c>
      <c r="C37" s="19"/>
      <c r="D37" s="19"/>
      <c r="E37" s="15"/>
      <c r="F37" s="15"/>
      <c r="G37" s="15"/>
      <c r="H37" s="15"/>
      <c r="I37" s="15"/>
      <c r="J37" s="19"/>
      <c r="K37" s="15"/>
    </row>
    <row r="38" spans="1:11" ht="15.75">
      <c r="A38" s="3" t="s">
        <v>63</v>
      </c>
      <c r="B38" s="7" t="s">
        <v>64</v>
      </c>
      <c r="C38" s="19"/>
      <c r="D38" s="19"/>
      <c r="E38" s="15"/>
      <c r="F38" s="15"/>
      <c r="G38" s="15"/>
      <c r="H38" s="15"/>
      <c r="I38" s="15"/>
      <c r="J38" s="19"/>
      <c r="K38" s="15"/>
    </row>
    <row r="39" spans="1:11" s="25" customFormat="1" ht="15">
      <c r="A39" s="21" t="s">
        <v>15</v>
      </c>
      <c r="B39" s="22" t="s">
        <v>65</v>
      </c>
      <c r="C39" s="23">
        <v>21</v>
      </c>
      <c r="D39" s="23">
        <v>383572</v>
      </c>
      <c r="E39" s="24">
        <v>369.69823384</v>
      </c>
      <c r="F39" s="24">
        <v>185.63592203</v>
      </c>
      <c r="G39" s="24">
        <v>184.06231181</v>
      </c>
      <c r="H39" s="24">
        <v>13179.6899942</v>
      </c>
      <c r="I39" s="24">
        <v>13016.5996076</v>
      </c>
      <c r="J39" s="23">
        <v>2</v>
      </c>
      <c r="K39" s="24">
        <v>42.97</v>
      </c>
    </row>
    <row r="40" spans="1:11" s="25" customFormat="1" ht="15">
      <c r="A40" s="21" t="s">
        <v>17</v>
      </c>
      <c r="B40" s="22" t="s">
        <v>66</v>
      </c>
      <c r="C40" s="23">
        <v>34</v>
      </c>
      <c r="D40" s="23">
        <v>4756872</v>
      </c>
      <c r="E40" s="24">
        <v>1947.40608965</v>
      </c>
      <c r="F40" s="24">
        <v>2449.09830354</v>
      </c>
      <c r="G40" s="24">
        <v>-501.69221389</v>
      </c>
      <c r="H40" s="24">
        <v>123388.50899723</v>
      </c>
      <c r="I40" s="24">
        <v>123024.24338502</v>
      </c>
      <c r="J40" s="23">
        <v>2</v>
      </c>
      <c r="K40" s="24">
        <v>9.3273</v>
      </c>
    </row>
    <row r="41" spans="1:11" s="25" customFormat="1" ht="15">
      <c r="A41" s="21" t="s">
        <v>19</v>
      </c>
      <c r="B41" s="22" t="s">
        <v>67</v>
      </c>
      <c r="C41" s="23">
        <v>24</v>
      </c>
      <c r="D41" s="23">
        <v>2874582</v>
      </c>
      <c r="E41" s="24">
        <v>3196.67132343</v>
      </c>
      <c r="F41" s="24">
        <v>1496.34693628</v>
      </c>
      <c r="G41" s="24">
        <v>1700.32438715</v>
      </c>
      <c r="H41" s="24">
        <v>109394.19320048</v>
      </c>
      <c r="I41" s="24">
        <v>109808.80175852</v>
      </c>
      <c r="J41" s="23">
        <v>0</v>
      </c>
      <c r="K41" s="24">
        <v>0</v>
      </c>
    </row>
    <row r="42" spans="1:11" s="25" customFormat="1" ht="15">
      <c r="A42" s="21" t="s">
        <v>21</v>
      </c>
      <c r="B42" s="22" t="s">
        <v>68</v>
      </c>
      <c r="C42" s="23">
        <v>10</v>
      </c>
      <c r="D42" s="23">
        <v>720915</v>
      </c>
      <c r="E42" s="24">
        <v>325.31190362</v>
      </c>
      <c r="F42" s="24">
        <v>299.60864741</v>
      </c>
      <c r="G42" s="24">
        <v>25.70325621</v>
      </c>
      <c r="H42" s="24">
        <v>14710.69423642</v>
      </c>
      <c r="I42" s="24">
        <v>15664.52146503</v>
      </c>
      <c r="J42" s="23">
        <v>0</v>
      </c>
      <c r="K42" s="24">
        <v>0</v>
      </c>
    </row>
    <row r="43" spans="1:11" s="25" customFormat="1" ht="15">
      <c r="A43" s="21" t="s">
        <v>23</v>
      </c>
      <c r="B43" s="22" t="s">
        <v>69</v>
      </c>
      <c r="C43" s="23">
        <v>27</v>
      </c>
      <c r="D43" s="23">
        <v>512165</v>
      </c>
      <c r="E43" s="24">
        <v>10907.55815189</v>
      </c>
      <c r="F43" s="24">
        <v>3662.40542092</v>
      </c>
      <c r="G43" s="24">
        <v>7245.15273097</v>
      </c>
      <c r="H43" s="24">
        <v>81386.94695601</v>
      </c>
      <c r="I43" s="24">
        <v>85965.56262346</v>
      </c>
      <c r="J43" s="23">
        <v>0</v>
      </c>
      <c r="K43" s="24">
        <v>0</v>
      </c>
    </row>
    <row r="44" spans="1:11" s="25" customFormat="1" ht="15">
      <c r="A44" s="21" t="s">
        <v>25</v>
      </c>
      <c r="B44" s="22" t="s">
        <v>70</v>
      </c>
      <c r="C44" s="23">
        <v>23</v>
      </c>
      <c r="D44" s="23">
        <v>289439</v>
      </c>
      <c r="E44" s="24">
        <v>225.20635256</v>
      </c>
      <c r="F44" s="24">
        <v>237.43959354</v>
      </c>
      <c r="G44" s="24">
        <v>-12.23324098</v>
      </c>
      <c r="H44" s="24">
        <v>9771.38572036</v>
      </c>
      <c r="I44" s="24">
        <v>10058.40138174</v>
      </c>
      <c r="J44" s="23">
        <v>2</v>
      </c>
      <c r="K44" s="24">
        <v>25.8129</v>
      </c>
    </row>
    <row r="45" spans="1:11" ht="15">
      <c r="A45" s="4" t="s">
        <v>47</v>
      </c>
      <c r="B45" s="10" t="s">
        <v>71</v>
      </c>
      <c r="C45" s="18">
        <f>SUM($C$39:$C$44)</f>
        <v>139</v>
      </c>
      <c r="D45" s="18">
        <f>SUM($D$39:$D$44)</f>
        <v>9537545</v>
      </c>
      <c r="E45" s="14">
        <f>SUM($E$39:$E$44)</f>
        <v>16971.85205499</v>
      </c>
      <c r="F45" s="14">
        <f>SUM($F$39:$F$44)</f>
        <v>8330.534823720001</v>
      </c>
      <c r="G45" s="14">
        <f>SUM($G$39:$G$44)</f>
        <v>8641.31723127</v>
      </c>
      <c r="H45" s="14">
        <f>SUM($H$39:$H$44)</f>
        <v>351831.4191047</v>
      </c>
      <c r="I45" s="14">
        <f>SUM($I$39:$I$44)</f>
        <v>357538.13022136997</v>
      </c>
      <c r="J45" s="18">
        <f>SUM($J$39:$J$44)</f>
        <v>6</v>
      </c>
      <c r="K45" s="14">
        <f>SUM($K$39:$K$44)</f>
        <v>78.11019999999999</v>
      </c>
    </row>
    <row r="46" spans="2:11" ht="15">
      <c r="B46" s="9" t="s">
        <v>47</v>
      </c>
      <c r="C46" s="19"/>
      <c r="D46" s="19"/>
      <c r="E46" s="15"/>
      <c r="F46" s="15"/>
      <c r="G46" s="15"/>
      <c r="H46" s="15"/>
      <c r="I46" s="15"/>
      <c r="J46" s="19"/>
      <c r="K46" s="15"/>
    </row>
    <row r="47" spans="1:11" ht="15.75">
      <c r="A47" s="3" t="s">
        <v>72</v>
      </c>
      <c r="B47" s="7" t="s">
        <v>73</v>
      </c>
      <c r="C47" s="19"/>
      <c r="D47" s="19"/>
      <c r="E47" s="15"/>
      <c r="F47" s="15"/>
      <c r="G47" s="15"/>
      <c r="H47" s="15"/>
      <c r="I47" s="15"/>
      <c r="J47" s="19"/>
      <c r="K47" s="15"/>
    </row>
    <row r="48" spans="1:11" s="25" customFormat="1" ht="15">
      <c r="A48" s="21" t="s">
        <v>15</v>
      </c>
      <c r="B48" s="22" t="s">
        <v>74</v>
      </c>
      <c r="C48" s="23">
        <v>25</v>
      </c>
      <c r="D48" s="23">
        <v>2629585</v>
      </c>
      <c r="E48" s="24">
        <v>156.37293721</v>
      </c>
      <c r="F48" s="24">
        <v>122.96436424</v>
      </c>
      <c r="G48" s="24">
        <v>33.40857297</v>
      </c>
      <c r="H48" s="24">
        <v>13686.1905943</v>
      </c>
      <c r="I48" s="24">
        <v>13568.5008754</v>
      </c>
      <c r="J48" s="23">
        <v>0</v>
      </c>
      <c r="K48" s="24">
        <v>0</v>
      </c>
    </row>
    <row r="49" spans="1:11" s="25" customFormat="1" ht="15">
      <c r="A49" s="21" t="s">
        <v>17</v>
      </c>
      <c r="B49" s="22" t="s">
        <v>75</v>
      </c>
      <c r="C49" s="23">
        <v>10</v>
      </c>
      <c r="D49" s="23">
        <v>2882643</v>
      </c>
      <c r="E49" s="24">
        <v>61.87139898</v>
      </c>
      <c r="F49" s="24">
        <v>37.22150767</v>
      </c>
      <c r="G49" s="24">
        <v>24.64989131</v>
      </c>
      <c r="H49" s="24">
        <v>10903.29867424</v>
      </c>
      <c r="I49" s="24">
        <v>10800.51591318</v>
      </c>
      <c r="J49" s="23">
        <v>0</v>
      </c>
      <c r="K49" s="24">
        <v>0</v>
      </c>
    </row>
    <row r="50" spans="1:11" ht="15">
      <c r="A50" s="4" t="s">
        <v>47</v>
      </c>
      <c r="B50" s="10" t="s">
        <v>76</v>
      </c>
      <c r="C50" s="18">
        <f>SUM($C$48:$C$49)</f>
        <v>35</v>
      </c>
      <c r="D50" s="18">
        <f>SUM($D$48:$D$49)</f>
        <v>5512228</v>
      </c>
      <c r="E50" s="14">
        <f>SUM($E$48:$E$49)</f>
        <v>218.24433619</v>
      </c>
      <c r="F50" s="14">
        <f>SUM($F$48:$F$49)</f>
        <v>160.18587191</v>
      </c>
      <c r="G50" s="14">
        <f>SUM($G$48:$G$49)</f>
        <v>58.05846428</v>
      </c>
      <c r="H50" s="14">
        <f>SUM($H$48:$H$49)</f>
        <v>24589.48926854</v>
      </c>
      <c r="I50" s="14">
        <f>SUM($I$48:$I$49)</f>
        <v>24369.016788579997</v>
      </c>
      <c r="J50" s="18">
        <f>SUM($J$48:$J$49)</f>
        <v>0</v>
      </c>
      <c r="K50" s="14">
        <f>SUM($K$48:$K$49)</f>
        <v>0</v>
      </c>
    </row>
    <row r="51" spans="2:11" ht="15">
      <c r="B51" s="9" t="s">
        <v>47</v>
      </c>
      <c r="C51" s="19"/>
      <c r="D51" s="19"/>
      <c r="E51" s="15"/>
      <c r="F51" s="15"/>
      <c r="G51" s="15"/>
      <c r="H51" s="15"/>
      <c r="I51" s="15"/>
      <c r="J51" s="19"/>
      <c r="K51" s="15"/>
    </row>
    <row r="52" spans="1:11" ht="15.75">
      <c r="A52" s="3" t="s">
        <v>77</v>
      </c>
      <c r="B52" s="7" t="s">
        <v>78</v>
      </c>
      <c r="C52" s="19"/>
      <c r="D52" s="19"/>
      <c r="E52" s="15"/>
      <c r="F52" s="15"/>
      <c r="G52" s="15"/>
      <c r="H52" s="15"/>
      <c r="I52" s="15"/>
      <c r="J52" s="19"/>
      <c r="K52" s="15"/>
    </row>
    <row r="53" spans="1:11" s="25" customFormat="1" ht="15">
      <c r="A53" s="21" t="s">
        <v>15</v>
      </c>
      <c r="B53" s="22" t="s">
        <v>79</v>
      </c>
      <c r="C53" s="23">
        <v>46</v>
      </c>
      <c r="D53" s="23">
        <v>1092882</v>
      </c>
      <c r="E53" s="24">
        <v>1969.61299211</v>
      </c>
      <c r="F53" s="24">
        <v>802.06162705</v>
      </c>
      <c r="G53" s="24">
        <v>1167.55136506</v>
      </c>
      <c r="H53" s="24">
        <v>20426.0118092</v>
      </c>
      <c r="I53" s="24">
        <v>19714.39351141</v>
      </c>
      <c r="J53" s="23">
        <v>0</v>
      </c>
      <c r="K53" s="24">
        <v>0</v>
      </c>
    </row>
    <row r="54" spans="1:11" s="25" customFormat="1" ht="15">
      <c r="A54" s="21" t="s">
        <v>17</v>
      </c>
      <c r="B54" s="22" t="s">
        <v>80</v>
      </c>
      <c r="C54" s="23">
        <v>11</v>
      </c>
      <c r="D54" s="23">
        <v>1513531</v>
      </c>
      <c r="E54" s="24">
        <v>686.07677833</v>
      </c>
      <c r="F54" s="24">
        <v>5.9264504</v>
      </c>
      <c r="G54" s="24">
        <v>680.15032793</v>
      </c>
      <c r="H54" s="24">
        <v>15628.65635147</v>
      </c>
      <c r="I54" s="24">
        <v>15192.16775221</v>
      </c>
      <c r="J54" s="23">
        <v>0</v>
      </c>
      <c r="K54" s="24">
        <v>0</v>
      </c>
    </row>
    <row r="55" spans="1:11" s="25" customFormat="1" ht="15">
      <c r="A55" s="21" t="s">
        <v>19</v>
      </c>
      <c r="B55" s="22" t="s">
        <v>81</v>
      </c>
      <c r="C55" s="23">
        <v>93</v>
      </c>
      <c r="D55" s="23">
        <v>4508088</v>
      </c>
      <c r="E55" s="24">
        <v>7102.99093865</v>
      </c>
      <c r="F55" s="24">
        <v>4566.29545735</v>
      </c>
      <c r="G55" s="24">
        <v>2536.6954813</v>
      </c>
      <c r="H55" s="24">
        <v>277570.84554279</v>
      </c>
      <c r="I55" s="24">
        <v>274939.03361567</v>
      </c>
      <c r="J55" s="23">
        <v>0</v>
      </c>
      <c r="K55" s="24">
        <v>0</v>
      </c>
    </row>
    <row r="56" spans="1:11" s="25" customFormat="1" ht="15">
      <c r="A56" s="21" t="s">
        <v>21</v>
      </c>
      <c r="B56" s="22" t="s">
        <v>82</v>
      </c>
      <c r="C56" s="23">
        <v>35</v>
      </c>
      <c r="D56" s="23">
        <v>729914</v>
      </c>
      <c r="E56" s="24">
        <v>867.89433802</v>
      </c>
      <c r="F56" s="24">
        <v>172.5540518</v>
      </c>
      <c r="G56" s="24">
        <v>695.34028622</v>
      </c>
      <c r="H56" s="24">
        <v>13989.14826281</v>
      </c>
      <c r="I56" s="24">
        <v>13440.85276031</v>
      </c>
      <c r="J56" s="23">
        <v>0</v>
      </c>
      <c r="K56" s="24">
        <v>0</v>
      </c>
    </row>
    <row r="57" spans="1:11" ht="15">
      <c r="A57" s="4" t="s">
        <v>47</v>
      </c>
      <c r="B57" s="10" t="s">
        <v>83</v>
      </c>
      <c r="C57" s="18">
        <f>SUM($C$53:$C$56)</f>
        <v>185</v>
      </c>
      <c r="D57" s="18">
        <f>SUM($D$53:$D$56)</f>
        <v>7844415</v>
      </c>
      <c r="E57" s="14">
        <f>SUM($E$53:$E$56)</f>
        <v>10626.57504711</v>
      </c>
      <c r="F57" s="14">
        <f>SUM($F$53:$F$56)</f>
        <v>5546.8375866</v>
      </c>
      <c r="G57" s="14">
        <f>SUM($G$53:$G$56)</f>
        <v>5079.73746051</v>
      </c>
      <c r="H57" s="14">
        <f>SUM($H$53:$H$56)</f>
        <v>327614.66196627</v>
      </c>
      <c r="I57" s="14">
        <f>SUM($I$53:$I$56)</f>
        <v>323286.44763959997</v>
      </c>
      <c r="J57" s="18">
        <f>SUM($J$53:$J$56)</f>
        <v>0</v>
      </c>
      <c r="K57" s="14">
        <f>SUM($K$53:$K$56)</f>
        <v>0</v>
      </c>
    </row>
    <row r="58" spans="2:11" ht="15">
      <c r="B58" s="9" t="s">
        <v>47</v>
      </c>
      <c r="C58" s="19"/>
      <c r="D58" s="19"/>
      <c r="E58" s="15"/>
      <c r="F58" s="15"/>
      <c r="G58" s="15"/>
      <c r="H58" s="15"/>
      <c r="I58" s="15"/>
      <c r="J58" s="19"/>
      <c r="K58" s="15"/>
    </row>
    <row r="59" spans="1:11" ht="15">
      <c r="A59" s="5" t="s">
        <v>47</v>
      </c>
      <c r="B59" s="11" t="s">
        <v>84</v>
      </c>
      <c r="C59" s="20">
        <f>SUM($C$6:$C$21)+SUM($C$25:$C$35)+SUM($C$39:$C$44)+SUM($C$48:$C$49)+SUM($C$53:$C$56)</f>
        <v>1017</v>
      </c>
      <c r="D59" s="20">
        <f>SUM($D$6:$D$21)+SUM($D$25:$D$35)+SUM($D$39:$D$44)+SUM($D$48:$D$49)+SUM($D$53:$D$56)</f>
        <v>97162870</v>
      </c>
      <c r="E59" s="16">
        <f>SUM($E$6:$E$21)+SUM($E$25:$E$35)+SUM($E$39:$E$44)+SUM($E$48:$E$49)+SUM($E$53:$E$56)</f>
        <v>664603.9175020602</v>
      </c>
      <c r="F59" s="16">
        <f>SUM($F$6:$F$21)+SUM($F$25:$F$35)+SUM($F$39:$F$44)+SUM($F$48:$F$49)+SUM($F$53:$F$56)</f>
        <v>546483.9550557</v>
      </c>
      <c r="G59" s="16">
        <f>SUM($G$6:$G$21)+SUM($G$25:$G$35)+SUM($G$39:$G$44)+SUM($G$48:$G$49)+SUM($G$53:$G$56)</f>
        <v>118119.96244636</v>
      </c>
      <c r="H59" s="16">
        <f>SUM($H$6:$H$21)+SUM($H$25:$H$35)+SUM($H$39:$H$44)+SUM($H$48:$H$49)+SUM($H$53:$H$56)</f>
        <v>3113949.0944988797</v>
      </c>
      <c r="I59" s="16">
        <f>SUM($I$6:$I$21)+SUM($I$25:$I$35)+SUM($I$39:$I$44)+SUM($I$48:$I$49)+SUM($I$53:$I$56)</f>
        <v>3104508.6703180303</v>
      </c>
      <c r="J59" s="20">
        <f>SUM($J$6:$J$21)+SUM($J$25:$J$35)+SUM($J$39:$J$44)+SUM($J$48:$J$49)+SUM($J$53:$J$56)</f>
        <v>26</v>
      </c>
      <c r="K59" s="16">
        <f>SUM($K$6:$K$21)+SUM($K$25:$K$35)+SUM($K$39:$K$44)+SUM($K$48:$K$49)+SUM($K$53:$K$56)</f>
        <v>801.1798</v>
      </c>
    </row>
    <row r="60" spans="2:11" ht="15">
      <c r="B60" s="9" t="s">
        <v>47</v>
      </c>
      <c r="C60" s="19"/>
      <c r="D60" s="19"/>
      <c r="E60" s="15"/>
      <c r="F60" s="15"/>
      <c r="G60" s="15"/>
      <c r="H60" s="15"/>
      <c r="I60" s="15"/>
      <c r="J60" s="19"/>
      <c r="K60" s="15"/>
    </row>
    <row r="61" spans="1:11" ht="15.75">
      <c r="A61" s="3" t="s">
        <v>85</v>
      </c>
      <c r="B61" s="7" t="s">
        <v>86</v>
      </c>
      <c r="C61" s="19"/>
      <c r="D61" s="19"/>
      <c r="E61" s="15"/>
      <c r="F61" s="15"/>
      <c r="G61" s="15"/>
      <c r="H61" s="15"/>
      <c r="I61" s="15"/>
      <c r="J61" s="19"/>
      <c r="K61" s="15"/>
    </row>
    <row r="62" spans="1:11" ht="15.75">
      <c r="A62" s="3" t="s">
        <v>13</v>
      </c>
      <c r="B62" s="7" t="s">
        <v>14</v>
      </c>
      <c r="C62" s="19"/>
      <c r="D62" s="19"/>
      <c r="E62" s="15"/>
      <c r="F62" s="15"/>
      <c r="G62" s="15"/>
      <c r="H62" s="15"/>
      <c r="I62" s="15"/>
      <c r="J62" s="19"/>
      <c r="K62" s="15"/>
    </row>
    <row r="63" spans="1:11" s="25" customFormat="1" ht="15">
      <c r="A63" s="21" t="s">
        <v>15</v>
      </c>
      <c r="B63" s="22" t="s">
        <v>87</v>
      </c>
      <c r="C63" s="23">
        <v>519</v>
      </c>
      <c r="D63" s="23">
        <v>346196</v>
      </c>
      <c r="E63" s="24">
        <v>93.96729191</v>
      </c>
      <c r="F63" s="24">
        <v>22496.78756405</v>
      </c>
      <c r="G63" s="24">
        <v>-22402.82027214</v>
      </c>
      <c r="H63" s="24">
        <v>99124.1943907</v>
      </c>
      <c r="I63" s="24">
        <v>112540.12771341</v>
      </c>
      <c r="J63" s="23">
        <v>0</v>
      </c>
      <c r="K63" s="24">
        <v>0</v>
      </c>
    </row>
    <row r="64" spans="1:11" s="25" customFormat="1" ht="15">
      <c r="A64" s="21" t="s">
        <v>17</v>
      </c>
      <c r="B64" s="22" t="s">
        <v>88</v>
      </c>
      <c r="C64" s="23">
        <v>18</v>
      </c>
      <c r="D64" s="23">
        <v>37904</v>
      </c>
      <c r="E64" s="24">
        <v>0</v>
      </c>
      <c r="F64" s="24">
        <v>740.8372337</v>
      </c>
      <c r="G64" s="24">
        <v>-740.8372337</v>
      </c>
      <c r="H64" s="24">
        <v>1857.5653872</v>
      </c>
      <c r="I64" s="24">
        <v>2095.872939</v>
      </c>
      <c r="J64" s="23">
        <v>0</v>
      </c>
      <c r="K64" s="24">
        <v>0</v>
      </c>
    </row>
    <row r="65" spans="1:11" s="25" customFormat="1" ht="15">
      <c r="A65" s="21" t="s">
        <v>19</v>
      </c>
      <c r="B65" s="22" t="s">
        <v>89</v>
      </c>
      <c r="C65" s="23">
        <v>8</v>
      </c>
      <c r="D65" s="23">
        <v>80</v>
      </c>
      <c r="E65" s="24">
        <v>0</v>
      </c>
      <c r="F65" s="24">
        <v>319.0041564</v>
      </c>
      <c r="G65" s="24">
        <v>-319.0041564</v>
      </c>
      <c r="H65" s="24">
        <v>1944.2341368</v>
      </c>
      <c r="I65" s="24">
        <v>1930.0023688</v>
      </c>
      <c r="J65" s="23">
        <v>0</v>
      </c>
      <c r="K65" s="24">
        <v>0</v>
      </c>
    </row>
    <row r="66" spans="1:11" s="25" customFormat="1" ht="15">
      <c r="A66" s="21" t="s">
        <v>21</v>
      </c>
      <c r="B66" s="22" t="s">
        <v>90</v>
      </c>
      <c r="C66" s="23">
        <v>5</v>
      </c>
      <c r="D66" s="23">
        <v>16022</v>
      </c>
      <c r="E66" s="24">
        <v>0</v>
      </c>
      <c r="F66" s="24">
        <v>96.2785</v>
      </c>
      <c r="G66" s="24">
        <v>-96.2785</v>
      </c>
      <c r="H66" s="24">
        <v>637.0569119</v>
      </c>
      <c r="I66" s="24">
        <v>697.7182041</v>
      </c>
      <c r="J66" s="23">
        <v>0</v>
      </c>
      <c r="K66" s="24">
        <v>0</v>
      </c>
    </row>
    <row r="67" spans="1:11" ht="15">
      <c r="A67" s="4" t="s">
        <v>47</v>
      </c>
      <c r="B67" s="10" t="s">
        <v>91</v>
      </c>
      <c r="C67" s="18">
        <f>SUM($C$63:$C$66)</f>
        <v>550</v>
      </c>
      <c r="D67" s="18">
        <f>SUM($D$63:$D$66)</f>
        <v>400202</v>
      </c>
      <c r="E67" s="14">
        <f>SUM($E$63:$E$66)</f>
        <v>93.96729191</v>
      </c>
      <c r="F67" s="14">
        <f>SUM($F$63:$F$66)</f>
        <v>23652.907454149998</v>
      </c>
      <c r="G67" s="14">
        <f>SUM($G$63:$G$66)</f>
        <v>-23558.94016224</v>
      </c>
      <c r="H67" s="14">
        <f>SUM($H$63:$H$66)</f>
        <v>103563.0508266</v>
      </c>
      <c r="I67" s="14">
        <f>SUM($I$63:$I$66)</f>
        <v>117263.72122531</v>
      </c>
      <c r="J67" s="18">
        <f>SUM($J$63:$J$66)</f>
        <v>0</v>
      </c>
      <c r="K67" s="14">
        <f>SUM($K$63:$K$66)</f>
        <v>0</v>
      </c>
    </row>
    <row r="68" spans="2:11" ht="15">
      <c r="B68" s="9" t="s">
        <v>47</v>
      </c>
      <c r="C68" s="19"/>
      <c r="D68" s="19"/>
      <c r="E68" s="15"/>
      <c r="F68" s="15"/>
      <c r="G68" s="15"/>
      <c r="H68" s="15"/>
      <c r="I68" s="15"/>
      <c r="J68" s="19"/>
      <c r="K68" s="15"/>
    </row>
    <row r="69" spans="1:11" ht="15.75">
      <c r="A69" s="3" t="s">
        <v>49</v>
      </c>
      <c r="B69" s="7" t="s">
        <v>50</v>
      </c>
      <c r="C69" s="19"/>
      <c r="D69" s="19"/>
      <c r="E69" s="15"/>
      <c r="F69" s="15"/>
      <c r="G69" s="15"/>
      <c r="H69" s="15"/>
      <c r="I69" s="15"/>
      <c r="J69" s="19"/>
      <c r="K69" s="15"/>
    </row>
    <row r="70" spans="1:11" s="25" customFormat="1" ht="15">
      <c r="A70" s="21" t="s">
        <v>15</v>
      </c>
      <c r="B70" s="22" t="s">
        <v>60</v>
      </c>
      <c r="C70" s="23">
        <v>25</v>
      </c>
      <c r="D70" s="23">
        <v>424514</v>
      </c>
      <c r="E70" s="24">
        <v>0</v>
      </c>
      <c r="F70" s="24">
        <v>154.59491941</v>
      </c>
      <c r="G70" s="24">
        <v>-154.59491941</v>
      </c>
      <c r="H70" s="24">
        <v>4571.4083442</v>
      </c>
      <c r="I70" s="24">
        <v>4589.1493122</v>
      </c>
      <c r="J70" s="23">
        <v>0</v>
      </c>
      <c r="K70" s="24">
        <v>0</v>
      </c>
    </row>
    <row r="71" spans="1:11" s="25" customFormat="1" ht="15">
      <c r="A71" s="21" t="s">
        <v>17</v>
      </c>
      <c r="B71" s="22" t="s">
        <v>92</v>
      </c>
      <c r="C71" s="23">
        <v>47</v>
      </c>
      <c r="D71" s="23">
        <v>577727</v>
      </c>
      <c r="E71" s="30">
        <v>0.0041455</v>
      </c>
      <c r="F71" s="24">
        <v>1499.6577475</v>
      </c>
      <c r="G71" s="24">
        <v>-1499.653602</v>
      </c>
      <c r="H71" s="24">
        <v>15750.94421341</v>
      </c>
      <c r="I71" s="24">
        <v>16025.03675269</v>
      </c>
      <c r="J71" s="23">
        <v>0</v>
      </c>
      <c r="K71" s="24">
        <v>0</v>
      </c>
    </row>
    <row r="72" spans="1:11" ht="15">
      <c r="A72" s="4" t="s">
        <v>47</v>
      </c>
      <c r="B72" s="10" t="s">
        <v>93</v>
      </c>
      <c r="C72" s="18">
        <f>SUM($C$70:$C$71)</f>
        <v>72</v>
      </c>
      <c r="D72" s="18">
        <f>SUM($D$70:$D$71)</f>
        <v>1002241</v>
      </c>
      <c r="E72" s="52">
        <f>SUM($E$70:$E$71)</f>
        <v>0.0041455</v>
      </c>
      <c r="F72" s="14">
        <f>SUM($F$70:$F$71)</f>
        <v>1654.2526669099998</v>
      </c>
      <c r="G72" s="14">
        <f>SUM($G$70:$G$71)</f>
        <v>-1654.2485214100002</v>
      </c>
      <c r="H72" s="14">
        <f>SUM($H$70:$H$71)</f>
        <v>20322.35255761</v>
      </c>
      <c r="I72" s="14">
        <f>SUM($I$70:$I$71)</f>
        <v>20614.18606489</v>
      </c>
      <c r="J72" s="18">
        <f>SUM($J$70:$J$71)</f>
        <v>0</v>
      </c>
      <c r="K72" s="14">
        <f>SUM($K$70:$K$71)</f>
        <v>0</v>
      </c>
    </row>
    <row r="73" spans="2:11" ht="15">
      <c r="B73" s="12" t="s">
        <v>47</v>
      </c>
      <c r="C73" s="19"/>
      <c r="D73" s="19"/>
      <c r="E73" s="15"/>
      <c r="F73" s="15"/>
      <c r="G73" s="15"/>
      <c r="H73" s="15"/>
      <c r="I73" s="15"/>
      <c r="J73" s="19"/>
      <c r="K73" s="15"/>
    </row>
    <row r="74" spans="1:11" s="25" customFormat="1" ht="15">
      <c r="A74" s="21" t="s">
        <v>63</v>
      </c>
      <c r="B74" s="22" t="s">
        <v>78</v>
      </c>
      <c r="C74" s="23">
        <v>0</v>
      </c>
      <c r="D74" s="2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3">
        <v>0</v>
      </c>
      <c r="K74" s="24">
        <v>0</v>
      </c>
    </row>
    <row r="75" spans="2:11" ht="15">
      <c r="B75" s="8"/>
      <c r="C75" s="19"/>
      <c r="D75" s="19"/>
      <c r="E75" s="15"/>
      <c r="F75" s="15"/>
      <c r="G75" s="15"/>
      <c r="H75" s="15"/>
      <c r="I75" s="15"/>
      <c r="J75" s="19"/>
      <c r="K75" s="15"/>
    </row>
    <row r="76" spans="1:11" ht="15">
      <c r="A76" s="5" t="s">
        <v>47</v>
      </c>
      <c r="B76" s="11" t="s">
        <v>94</v>
      </c>
      <c r="C76" s="20">
        <f>SUM($C$63:$C$66)+SUM($C$70:$C$71)+SUM($C$74:$C$74)</f>
        <v>622</v>
      </c>
      <c r="D76" s="20">
        <f>SUM($D$63:$D$66)+SUM($D$70:$D$71)+SUM($D$74:$D$74)</f>
        <v>1402443</v>
      </c>
      <c r="E76" s="16">
        <f>SUM($E$63:$E$66)+SUM($E$70:$E$71)+SUM($E$74:$E$74)</f>
        <v>93.97143741000001</v>
      </c>
      <c r="F76" s="16">
        <f>SUM($F$63:$F$66)+SUM($F$70:$F$71)+SUM($F$74:$F$74)</f>
        <v>25307.16012106</v>
      </c>
      <c r="G76" s="16">
        <f>SUM($G$63:$G$66)+SUM($G$70:$G$71)+SUM($G$74:$G$74)</f>
        <v>-25213.18868365</v>
      </c>
      <c r="H76" s="16">
        <f>SUM($H$63:$H$66)+SUM($H$70:$H$71)+SUM($H$74:$H$74)</f>
        <v>123885.40338420999</v>
      </c>
      <c r="I76" s="16">
        <f>SUM($I$63:$I$66)+SUM($I$70:$I$71)+SUM($I$74:$I$74)</f>
        <v>137877.9072902</v>
      </c>
      <c r="J76" s="20">
        <f>SUM($J$63:$J$66)+SUM($J$70:$J$71)+SUM($J$74:$J$74)</f>
        <v>0</v>
      </c>
      <c r="K76" s="16">
        <f>SUM($K$63:$K$66)+SUM($K$70:$K$71)+SUM($K$74:$K$74)</f>
        <v>0</v>
      </c>
    </row>
    <row r="77" spans="2:11" ht="15">
      <c r="B77" s="9" t="s">
        <v>47</v>
      </c>
      <c r="C77" s="19"/>
      <c r="D77" s="19"/>
      <c r="E77" s="15"/>
      <c r="F77" s="15"/>
      <c r="G77" s="15"/>
      <c r="H77" s="15"/>
      <c r="I77" s="15"/>
      <c r="J77" s="19"/>
      <c r="K77" s="15"/>
    </row>
    <row r="78" spans="1:11" ht="15.75">
      <c r="A78" s="3" t="s">
        <v>95</v>
      </c>
      <c r="B78" s="7" t="s">
        <v>96</v>
      </c>
      <c r="C78" s="19"/>
      <c r="D78" s="19"/>
      <c r="E78" s="15"/>
      <c r="F78" s="15"/>
      <c r="G78" s="15"/>
      <c r="H78" s="15"/>
      <c r="I78" s="15"/>
      <c r="J78" s="19"/>
      <c r="K78" s="15"/>
    </row>
    <row r="79" spans="1:11" s="25" customFormat="1" ht="15">
      <c r="A79" s="21" t="s">
        <v>13</v>
      </c>
      <c r="B79" s="22" t="s">
        <v>14</v>
      </c>
      <c r="C79" s="23">
        <v>21</v>
      </c>
      <c r="D79" s="23">
        <v>3396</v>
      </c>
      <c r="E79" s="24">
        <v>0.0131</v>
      </c>
      <c r="F79" s="24">
        <v>0.3407</v>
      </c>
      <c r="G79" s="24">
        <v>-0.3276</v>
      </c>
      <c r="H79" s="24">
        <v>150.5904</v>
      </c>
      <c r="I79" s="24">
        <v>150.5609</v>
      </c>
      <c r="J79" s="23">
        <v>0</v>
      </c>
      <c r="K79" s="24">
        <v>0</v>
      </c>
    </row>
    <row r="80" spans="2:11" s="25" customFormat="1" ht="15">
      <c r="B80" s="26"/>
      <c r="C80" s="27"/>
      <c r="D80" s="27"/>
      <c r="E80" s="28"/>
      <c r="F80" s="28"/>
      <c r="G80" s="28"/>
      <c r="H80" s="28"/>
      <c r="I80" s="28"/>
      <c r="J80" s="27"/>
      <c r="K80" s="28"/>
    </row>
    <row r="81" spans="1:11" s="25" customFormat="1" ht="15">
      <c r="A81" s="21" t="s">
        <v>49</v>
      </c>
      <c r="B81" s="22" t="s">
        <v>50</v>
      </c>
      <c r="C81" s="23">
        <v>0</v>
      </c>
      <c r="D81" s="23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3">
        <v>0</v>
      </c>
      <c r="K81" s="24">
        <v>0</v>
      </c>
    </row>
    <row r="82" spans="2:11" s="25" customFormat="1" ht="15">
      <c r="B82" s="26"/>
      <c r="C82" s="27"/>
      <c r="D82" s="27"/>
      <c r="E82" s="28"/>
      <c r="F82" s="28"/>
      <c r="G82" s="28"/>
      <c r="H82" s="28"/>
      <c r="I82" s="28"/>
      <c r="J82" s="27"/>
      <c r="K82" s="28"/>
    </row>
    <row r="83" spans="1:11" s="25" customFormat="1" ht="15">
      <c r="A83" s="21" t="s">
        <v>63</v>
      </c>
      <c r="B83" s="22" t="s">
        <v>78</v>
      </c>
      <c r="C83" s="23">
        <v>0</v>
      </c>
      <c r="D83" s="23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3">
        <v>0</v>
      </c>
      <c r="K83" s="24">
        <v>0</v>
      </c>
    </row>
    <row r="84" spans="2:11" s="25" customFormat="1" ht="15">
      <c r="B84" s="26"/>
      <c r="C84" s="27"/>
      <c r="D84" s="27"/>
      <c r="E84" s="28"/>
      <c r="F84" s="28"/>
      <c r="G84" s="28"/>
      <c r="H84" s="28"/>
      <c r="I84" s="28"/>
      <c r="J84" s="27"/>
      <c r="K84" s="28"/>
    </row>
    <row r="85" spans="1:11" ht="15">
      <c r="A85" s="5" t="s">
        <v>47</v>
      </c>
      <c r="B85" s="11" t="s">
        <v>97</v>
      </c>
      <c r="C85" s="20">
        <f>SUM($C$79:$C$83)</f>
        <v>21</v>
      </c>
      <c r="D85" s="20">
        <f>SUM($D$79:$D$83)</f>
        <v>3396</v>
      </c>
      <c r="E85" s="16">
        <f>SUM($E$79:$E$83)</f>
        <v>0.0131</v>
      </c>
      <c r="F85" s="16">
        <f>SUM($F$79:$F$83)</f>
        <v>0.3407</v>
      </c>
      <c r="G85" s="16">
        <f>SUM($G$79:$G$83)</f>
        <v>-0.3276</v>
      </c>
      <c r="H85" s="16">
        <f>SUM($H$79:$H$83)</f>
        <v>150.5904</v>
      </c>
      <c r="I85" s="16">
        <f>SUM($I$79:$I$83)</f>
        <v>150.5609</v>
      </c>
      <c r="J85" s="20">
        <f>SUM($J$79:$J$83)</f>
        <v>0</v>
      </c>
      <c r="K85" s="16">
        <f>SUM($K$79:$K$83)</f>
        <v>0</v>
      </c>
    </row>
    <row r="86" spans="2:11" ht="15">
      <c r="B86" s="12" t="s">
        <v>47</v>
      </c>
      <c r="C86" s="19"/>
      <c r="D86" s="19"/>
      <c r="E86" s="15"/>
      <c r="F86" s="15"/>
      <c r="G86" s="15"/>
      <c r="H86" s="15"/>
      <c r="I86" s="15"/>
      <c r="J86" s="19"/>
      <c r="K86" s="15"/>
    </row>
    <row r="87" spans="1:11" ht="15">
      <c r="A87" s="29" t="s">
        <v>47</v>
      </c>
      <c r="B87" s="11" t="s">
        <v>98</v>
      </c>
      <c r="C87" s="20">
        <f>SUM($C$59:$C$59)+SUM($C$76:$C$76)+SUM($C$85:$C$85)</f>
        <v>1660</v>
      </c>
      <c r="D87" s="20">
        <f>SUM($D$59:$D$59)+SUM($D$76:$D$76)+SUM($D$85:$D$85)</f>
        <v>98568709</v>
      </c>
      <c r="E87" s="16">
        <f>SUM($E$59:$E$59)+SUM($E$76:$E$76)+SUM($E$85:$E$85)</f>
        <v>664697.9020394702</v>
      </c>
      <c r="F87" s="16">
        <f>SUM($F$59:$F$59)+SUM($F$76:$F$76)+SUM($F$85:$F$85)</f>
        <v>571791.45587676</v>
      </c>
      <c r="G87" s="16">
        <f>SUM($G$59:$G$59)+SUM($G$76:$G$76)+SUM($G$85:$G$85)</f>
        <v>92906.44616271</v>
      </c>
      <c r="H87" s="16">
        <f>SUM($H$59:$H$59)+SUM($H$76:$H$76)+SUM($H$85:$H$85)</f>
        <v>3237985.08828309</v>
      </c>
      <c r="I87" s="16">
        <f>SUM($I$59:$I$59)+SUM($I$76:$I$76)+SUM($I$85:$I$85)</f>
        <v>3242537.1385082304</v>
      </c>
      <c r="J87" s="20">
        <f>SUM($J$59:$J$59)+SUM($J$76:$J$76)+SUM($J$85:$J$85)</f>
        <v>26</v>
      </c>
      <c r="K87" s="16">
        <f>SUM($K$59:$K$59)+SUM($K$76:$K$76)+SUM($K$85:$K$85)</f>
        <v>801.1798</v>
      </c>
    </row>
    <row r="88" spans="1:11" ht="15">
      <c r="A88" s="8"/>
      <c r="B88" s="12" t="s">
        <v>47</v>
      </c>
      <c r="C88" s="19"/>
      <c r="D88" s="19"/>
      <c r="E88" s="15"/>
      <c r="F88" s="15"/>
      <c r="G88" s="15"/>
      <c r="H88" s="15"/>
      <c r="I88" s="15"/>
      <c r="J88" s="19"/>
      <c r="K88" s="15"/>
    </row>
    <row r="89" spans="1:11" ht="15">
      <c r="A89" s="8"/>
      <c r="B89" s="32" t="s">
        <v>101</v>
      </c>
      <c r="C89" s="34" t="s">
        <v>105</v>
      </c>
      <c r="D89" s="17">
        <v>1194449</v>
      </c>
      <c r="E89" s="13">
        <v>1417.18461203</v>
      </c>
      <c r="F89" s="13">
        <v>429.80318823</v>
      </c>
      <c r="G89" s="13">
        <v>987.3814238</v>
      </c>
      <c r="H89" s="13">
        <v>29064.4051463</v>
      </c>
      <c r="I89" s="13">
        <v>28331.21401512</v>
      </c>
      <c r="J89" s="17">
        <v>0</v>
      </c>
      <c r="K89" s="13">
        <v>0</v>
      </c>
    </row>
    <row r="90" ht="15">
      <c r="J90" s="48" t="s">
        <v>126</v>
      </c>
    </row>
    <row r="91" spans="1:11" ht="15">
      <c r="A91" s="33" t="s">
        <v>102</v>
      </c>
      <c r="B91" s="58" t="s">
        <v>103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5">
      <c r="A92" s="25"/>
      <c r="B92" s="58" t="s">
        <v>104</v>
      </c>
      <c r="C92" s="58"/>
      <c r="D92" s="58"/>
      <c r="E92" s="58"/>
      <c r="F92" s="58"/>
      <c r="G92" s="58"/>
      <c r="H92" s="58"/>
      <c r="I92" s="58"/>
      <c r="J92" s="58"/>
      <c r="K92" s="58"/>
    </row>
  </sheetData>
  <mergeCells count="4">
    <mergeCell ref="A1:K1"/>
    <mergeCell ref="A2:J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5</xdr:col>
                <xdr:colOff>76200</xdr:colOff>
                <xdr:row>0</xdr:row>
                <xdr:rowOff>95250</xdr:rowOff>
              </from>
              <to>
                <xdr:col>5</xdr:col>
                <xdr:colOff>504825</xdr:colOff>
                <xdr:row>0</xdr:row>
                <xdr:rowOff>590550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Q30"/>
  <sheetViews>
    <sheetView workbookViewId="0" topLeftCell="A2">
      <selection activeCell="A24" sqref="A24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6.28125" style="0" customWidth="1"/>
    <col min="9" max="9" width="17.28125" style="0" customWidth="1"/>
  </cols>
  <sheetData>
    <row r="5" ht="15">
      <c r="A5" s="35" t="s">
        <v>106</v>
      </c>
    </row>
    <row r="6" spans="1:6" ht="15">
      <c r="A6" s="35"/>
      <c r="F6" s="36" t="s">
        <v>107</v>
      </c>
    </row>
    <row r="7" spans="1:7" ht="15">
      <c r="A7" s="37"/>
      <c r="B7" s="61" t="s">
        <v>108</v>
      </c>
      <c r="C7" s="61"/>
      <c r="D7" s="61" t="s">
        <v>109</v>
      </c>
      <c r="E7" s="61"/>
      <c r="F7" s="61" t="s">
        <v>110</v>
      </c>
      <c r="G7" s="61"/>
    </row>
    <row r="8" spans="1:7" ht="30">
      <c r="A8" s="38"/>
      <c r="B8" s="39" t="s">
        <v>111</v>
      </c>
      <c r="C8" s="39" t="s">
        <v>112</v>
      </c>
      <c r="D8" s="39" t="s">
        <v>111</v>
      </c>
      <c r="E8" s="39" t="s">
        <v>112</v>
      </c>
      <c r="F8" s="39" t="s">
        <v>111</v>
      </c>
      <c r="G8" s="39" t="s">
        <v>112</v>
      </c>
    </row>
    <row r="9" spans="1:7" ht="15">
      <c r="A9" s="39" t="s">
        <v>113</v>
      </c>
      <c r="B9" s="39"/>
      <c r="C9" s="39"/>
      <c r="D9" s="39"/>
      <c r="E9" s="39"/>
      <c r="F9" s="39"/>
      <c r="G9" s="39"/>
    </row>
    <row r="10" spans="1:7" s="50" customFormat="1" ht="15">
      <c r="A10" s="49" t="s">
        <v>18</v>
      </c>
      <c r="B10" s="51">
        <v>1</v>
      </c>
      <c r="C10" s="51">
        <v>329</v>
      </c>
      <c r="D10" s="51">
        <v>0</v>
      </c>
      <c r="E10" s="51">
        <v>0</v>
      </c>
      <c r="F10" s="42">
        <f>B10</f>
        <v>1</v>
      </c>
      <c r="G10" s="42">
        <f>C10</f>
        <v>329</v>
      </c>
    </row>
    <row r="11" spans="1:7" ht="15">
      <c r="A11" s="38" t="s">
        <v>87</v>
      </c>
      <c r="B11" s="40">
        <v>0</v>
      </c>
      <c r="C11" s="40">
        <v>0</v>
      </c>
      <c r="D11" s="41">
        <v>1</v>
      </c>
      <c r="E11" s="41">
        <v>94</v>
      </c>
      <c r="F11" s="42">
        <f>D11</f>
        <v>1</v>
      </c>
      <c r="G11" s="42">
        <f>E11</f>
        <v>94</v>
      </c>
    </row>
    <row r="12" spans="1:7" ht="15">
      <c r="A12" s="39" t="s">
        <v>114</v>
      </c>
      <c r="B12" s="42">
        <f>SUM(B10:B11)</f>
        <v>1</v>
      </c>
      <c r="C12" s="42">
        <f aca="true" t="shared" si="0" ref="C12:G12">SUM(C10:C11)</f>
        <v>329</v>
      </c>
      <c r="D12" s="42">
        <f t="shared" si="0"/>
        <v>1</v>
      </c>
      <c r="E12" s="42">
        <f t="shared" si="0"/>
        <v>94</v>
      </c>
      <c r="F12" s="42">
        <f t="shared" si="0"/>
        <v>2</v>
      </c>
      <c r="G12" s="42">
        <f t="shared" si="0"/>
        <v>423</v>
      </c>
    </row>
    <row r="13" spans="1:7" ht="15">
      <c r="A13" s="43" t="s">
        <v>115</v>
      </c>
      <c r="B13" s="42"/>
      <c r="C13" s="42"/>
      <c r="D13" s="42"/>
      <c r="E13" s="42"/>
      <c r="F13" s="42"/>
      <c r="G13" s="42"/>
    </row>
    <row r="14" spans="1:7" ht="15">
      <c r="A14" s="44" t="s">
        <v>59</v>
      </c>
      <c r="B14" s="41">
        <v>1</v>
      </c>
      <c r="C14" s="41">
        <v>35</v>
      </c>
      <c r="D14" s="40">
        <v>0</v>
      </c>
      <c r="E14" s="40">
        <v>0</v>
      </c>
      <c r="F14" s="42">
        <f aca="true" t="shared" si="1" ref="F14:G18">B14</f>
        <v>1</v>
      </c>
      <c r="G14" s="42">
        <f t="shared" si="1"/>
        <v>35</v>
      </c>
    </row>
    <row r="15" spans="1:7" ht="15">
      <c r="A15" s="39" t="s">
        <v>116</v>
      </c>
      <c r="B15" s="42">
        <f>SUM(B14:B14)</f>
        <v>1</v>
      </c>
      <c r="C15" s="42">
        <f>SUM(C14:C14)</f>
        <v>35</v>
      </c>
      <c r="D15" s="40">
        <v>0</v>
      </c>
      <c r="E15" s="40">
        <v>0</v>
      </c>
      <c r="F15" s="42">
        <f>SUM(F14:F14)</f>
        <v>1</v>
      </c>
      <c r="G15" s="42">
        <f>SUM(G14:G14)</f>
        <v>35</v>
      </c>
    </row>
    <row r="16" spans="1:7" ht="15">
      <c r="A16" s="43" t="s">
        <v>117</v>
      </c>
      <c r="B16" s="40"/>
      <c r="C16" s="40"/>
      <c r="D16" s="40"/>
      <c r="E16" s="40"/>
      <c r="F16" s="42"/>
      <c r="G16" s="42"/>
    </row>
    <row r="17" spans="1:7" ht="15">
      <c r="A17" s="37" t="s">
        <v>79</v>
      </c>
      <c r="B17" s="40">
        <v>2</v>
      </c>
      <c r="C17" s="40">
        <v>52</v>
      </c>
      <c r="D17" s="40"/>
      <c r="E17" s="40"/>
      <c r="F17" s="42">
        <f>B17</f>
        <v>2</v>
      </c>
      <c r="G17" s="42">
        <f>C17</f>
        <v>52</v>
      </c>
    </row>
    <row r="18" spans="1:7" ht="15">
      <c r="A18" s="37" t="s">
        <v>81</v>
      </c>
      <c r="B18" s="40">
        <v>1</v>
      </c>
      <c r="C18" s="40">
        <v>30</v>
      </c>
      <c r="D18" s="40">
        <v>0</v>
      </c>
      <c r="E18" s="40">
        <v>0</v>
      </c>
      <c r="F18" s="42">
        <f>B18</f>
        <v>1</v>
      </c>
      <c r="G18" s="42">
        <f t="shared" si="1"/>
        <v>30</v>
      </c>
    </row>
    <row r="19" spans="1:7" ht="15">
      <c r="A19" s="39" t="s">
        <v>118</v>
      </c>
      <c r="B19" s="45">
        <f>SUM(B17:B18)</f>
        <v>3</v>
      </c>
      <c r="C19" s="45">
        <f>SUM(C17:C18)</f>
        <v>82</v>
      </c>
      <c r="D19" s="40">
        <v>0</v>
      </c>
      <c r="E19" s="40">
        <v>0</v>
      </c>
      <c r="F19" s="45">
        <f>SUM(F17:F18)</f>
        <v>3</v>
      </c>
      <c r="G19" s="45">
        <f>SUM(G17:G18)</f>
        <v>82</v>
      </c>
    </row>
    <row r="20" spans="1:7" ht="15">
      <c r="A20" s="43" t="s">
        <v>119</v>
      </c>
      <c r="B20" s="45">
        <f aca="true" t="shared" si="2" ref="B20:G20">B12+B15+B19</f>
        <v>5</v>
      </c>
      <c r="C20" s="45">
        <f t="shared" si="2"/>
        <v>446</v>
      </c>
      <c r="D20" s="45">
        <f t="shared" si="2"/>
        <v>1</v>
      </c>
      <c r="E20" s="45">
        <f t="shared" si="2"/>
        <v>94</v>
      </c>
      <c r="F20" s="45">
        <f t="shared" si="2"/>
        <v>6</v>
      </c>
      <c r="G20" s="45">
        <f t="shared" si="2"/>
        <v>540</v>
      </c>
    </row>
    <row r="22" ht="15">
      <c r="A22" s="46" t="s">
        <v>120</v>
      </c>
    </row>
    <row r="23" spans="1:7" ht="15">
      <c r="A23" s="39" t="s">
        <v>113</v>
      </c>
      <c r="B23" s="59"/>
      <c r="C23" s="59"/>
      <c r="D23" s="59"/>
      <c r="E23" s="59"/>
      <c r="F23" s="59"/>
      <c r="G23" s="59"/>
    </row>
    <row r="24" spans="1:7" ht="15">
      <c r="A24" s="49" t="s">
        <v>18</v>
      </c>
      <c r="B24" s="59" t="s">
        <v>125</v>
      </c>
      <c r="C24" s="59"/>
      <c r="D24" s="59"/>
      <c r="E24" s="59"/>
      <c r="F24" s="59"/>
      <c r="G24" s="59"/>
    </row>
    <row r="25" spans="1:7" ht="15">
      <c r="A25" s="44" t="s">
        <v>87</v>
      </c>
      <c r="B25" s="59" t="s">
        <v>121</v>
      </c>
      <c r="C25" s="59"/>
      <c r="D25" s="59"/>
      <c r="E25" s="59"/>
      <c r="F25" s="59"/>
      <c r="G25" s="59"/>
    </row>
    <row r="26" spans="1:7" ht="14.45" customHeight="1">
      <c r="A26" s="43" t="s">
        <v>115</v>
      </c>
      <c r="B26" s="59"/>
      <c r="C26" s="59"/>
      <c r="D26" s="59"/>
      <c r="E26" s="59"/>
      <c r="F26" s="59"/>
      <c r="G26" s="59"/>
    </row>
    <row r="27" spans="1:7" ht="15.6" customHeight="1">
      <c r="A27" s="44" t="s">
        <v>59</v>
      </c>
      <c r="B27" s="59" t="s">
        <v>122</v>
      </c>
      <c r="C27" s="59"/>
      <c r="D27" s="59"/>
      <c r="E27" s="59"/>
      <c r="F27" s="59"/>
      <c r="G27" s="59"/>
    </row>
    <row r="28" spans="1:7" ht="15">
      <c r="A28" s="43" t="s">
        <v>117</v>
      </c>
      <c r="B28" s="59"/>
      <c r="C28" s="59"/>
      <c r="D28" s="59"/>
      <c r="E28" s="59"/>
      <c r="F28" s="59"/>
      <c r="G28" s="59"/>
    </row>
    <row r="29" spans="1:7" ht="30.6" customHeight="1">
      <c r="A29" s="44" t="s">
        <v>79</v>
      </c>
      <c r="B29" s="59" t="s">
        <v>123</v>
      </c>
      <c r="C29" s="59"/>
      <c r="D29" s="59"/>
      <c r="E29" s="59"/>
      <c r="F29" s="59"/>
      <c r="G29" s="59"/>
    </row>
    <row r="30" spans="1:17" s="47" customFormat="1" ht="13.9" customHeight="1">
      <c r="A30" s="44" t="s">
        <v>81</v>
      </c>
      <c r="B30" s="60" t="s">
        <v>124</v>
      </c>
      <c r="C30" s="60"/>
      <c r="D30" s="60"/>
      <c r="E30" s="60"/>
      <c r="F30" s="60"/>
      <c r="G30" s="60"/>
      <c r="H30"/>
      <c r="I30"/>
      <c r="J30"/>
      <c r="K30"/>
      <c r="L30"/>
      <c r="M30"/>
      <c r="N30"/>
      <c r="O30"/>
      <c r="P30"/>
      <c r="Q30"/>
    </row>
  </sheetData>
  <mergeCells count="11">
    <mergeCell ref="B27:G27"/>
    <mergeCell ref="B28:G28"/>
    <mergeCell ref="B29:G29"/>
    <mergeCell ref="B30:G30"/>
    <mergeCell ref="B7:C7"/>
    <mergeCell ref="D7:E7"/>
    <mergeCell ref="F7:G7"/>
    <mergeCell ref="B23:G23"/>
    <mergeCell ref="B25:G25"/>
    <mergeCell ref="B26:G26"/>
    <mergeCell ref="B24:G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57150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2021-05-08T05:28:45Z</cp:lastPrinted>
  <dcterms:created xsi:type="dcterms:W3CDTF">2021-05-06T10:53:39Z</dcterms:created>
  <dcterms:modified xsi:type="dcterms:W3CDTF">2021-05-10T15:00:35Z</dcterms:modified>
  <cp:category/>
  <cp:version/>
  <cp:contentType/>
  <cp:contentStatus/>
</cp:coreProperties>
</file>